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SCHAVEZ\Desktop\EJERCICIO 2021\Informes cuatrimestrales 2021\SEGUNDO INFORME CUATRIMESTRAL 2021\"/>
    </mc:Choice>
  </mc:AlternateContent>
  <xr:revisionPtr revIDLastSave="0" documentId="12_ncr:500000_{0FA1819D-A051-472C-9379-452AC949E55C}" xr6:coauthVersionLast="31" xr6:coauthVersionMax="31" xr10:uidLastSave="{00000000-0000-0000-0000-000000000000}"/>
  <bookViews>
    <workbookView xWindow="0" yWindow="0" windowWidth="4080" windowHeight="8130" xr2:uid="{00000000-000D-0000-FFFF-FFFF00000000}"/>
  </bookViews>
  <sheets>
    <sheet name="Enfoque de Género " sheetId="2" r:id="rId1"/>
  </sheets>
  <externalReferences>
    <externalReference r:id="rId2"/>
  </externalReferences>
  <definedNames>
    <definedName name="_xlnm._FilterDatabase" localSheetId="0" hidden="1">'Enfoque de Género '!$A$11:$U$157</definedName>
    <definedName name="_xlnm.Print_Area" localSheetId="0">'Enfoque de Género '!$A$1:$T$173</definedName>
    <definedName name="dmm">'[1]ORDENADO X NOMBRE'!$H$24:$J$54</definedName>
    <definedName name="salud">'[1]ORDENADO X NOMBRE'!$H$94:$J$111</definedName>
    <definedName name="sosea">'[1]ORDENADO X NOMBRE'!$H$56:$J$92</definedName>
    <definedName name="_xlnm.Print_Titles" localSheetId="0">'Enfoque de Género '!$1:$3</definedName>
  </definedNames>
  <calcPr calcId="162913"/>
</workbook>
</file>

<file path=xl/calcChain.xml><?xml version="1.0" encoding="utf-8"?>
<calcChain xmlns="http://schemas.openxmlformats.org/spreadsheetml/2006/main">
  <c r="P78" i="2" l="1"/>
  <c r="R102" i="2"/>
  <c r="P102" i="2"/>
  <c r="Q102" i="2"/>
  <c r="O102" i="2"/>
  <c r="J165" i="2" l="1"/>
  <c r="J164" i="2"/>
  <c r="J163" i="2"/>
  <c r="A81" i="2" l="1"/>
  <c r="A82" i="2"/>
  <c r="A83" i="2" s="1"/>
  <c r="A84" i="2" s="1"/>
  <c r="A85" i="2" s="1"/>
  <c r="A86" i="2" s="1"/>
  <c r="A87" i="2" s="1"/>
  <c r="A88" i="2" s="1"/>
  <c r="A89" i="2" s="1"/>
  <c r="A90" i="2" s="1"/>
  <c r="A91" i="2" s="1"/>
  <c r="A92" i="2" s="1"/>
  <c r="A93" i="2" s="1"/>
  <c r="A94" i="2" s="1"/>
  <c r="A95" i="2" s="1"/>
  <c r="A96" i="2" s="1"/>
  <c r="A97" i="2" s="1"/>
  <c r="A98" i="2" s="1"/>
  <c r="A99" i="2" s="1"/>
  <c r="A100" i="2" s="1"/>
  <c r="A101"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80" i="2"/>
  <c r="A79" i="2"/>
  <c r="A14" i="2"/>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13" i="2"/>
  <c r="S102" i="2"/>
  <c r="P101" i="2"/>
  <c r="N102" i="2"/>
  <c r="R101" i="2"/>
  <c r="M102" i="2"/>
  <c r="Q101" i="2"/>
  <c r="O78" i="2"/>
  <c r="P77" i="2"/>
  <c r="S78" i="2"/>
  <c r="N78" i="2"/>
  <c r="R77" i="2"/>
  <c r="M78" i="2"/>
  <c r="Q77" i="2"/>
  <c r="S155" i="2"/>
  <c r="P154" i="2"/>
  <c r="O155" i="2"/>
  <c r="N155" i="2"/>
  <c r="R154" i="2"/>
  <c r="M155" i="2"/>
  <c r="Q154" i="2"/>
  <c r="P19" i="2"/>
  <c r="O127" i="2"/>
  <c r="N127" i="2"/>
  <c r="M127" i="2"/>
  <c r="U44" i="2" l="1"/>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28" i="2"/>
  <c r="P104" i="2"/>
  <c r="P105" i="2"/>
  <c r="P106" i="2"/>
  <c r="P107" i="2"/>
  <c r="P108" i="2"/>
  <c r="P109" i="2"/>
  <c r="P110" i="2"/>
  <c r="P111" i="2"/>
  <c r="P112" i="2"/>
  <c r="P113" i="2"/>
  <c r="P114" i="2"/>
  <c r="P115" i="2"/>
  <c r="P116" i="2"/>
  <c r="P117" i="2"/>
  <c r="P118" i="2"/>
  <c r="P119" i="2"/>
  <c r="P120" i="2"/>
  <c r="P121" i="2"/>
  <c r="P122" i="2"/>
  <c r="P123" i="2"/>
  <c r="P124" i="2"/>
  <c r="P125" i="2"/>
  <c r="P126" i="2"/>
  <c r="P80" i="2"/>
  <c r="P81" i="2"/>
  <c r="P82" i="2"/>
  <c r="P83" i="2"/>
  <c r="P84" i="2"/>
  <c r="P85" i="2"/>
  <c r="P86" i="2"/>
  <c r="P87" i="2"/>
  <c r="P88" i="2"/>
  <c r="P89" i="2"/>
  <c r="P90" i="2"/>
  <c r="P91" i="2"/>
  <c r="P92" i="2"/>
  <c r="P93" i="2"/>
  <c r="P94" i="2"/>
  <c r="P95" i="2"/>
  <c r="P96" i="2"/>
  <c r="P97" i="2"/>
  <c r="P98" i="2"/>
  <c r="P99" i="2"/>
  <c r="P100" i="2"/>
  <c r="P79" i="2"/>
  <c r="P13" i="2"/>
  <c r="P14" i="2"/>
  <c r="P15" i="2"/>
  <c r="P16" i="2"/>
  <c r="P17" i="2"/>
  <c r="P18"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12" i="2"/>
  <c r="P155" i="2" l="1"/>
  <c r="P103" i="2"/>
  <c r="P127" i="2" s="1"/>
  <c r="S127" i="2"/>
  <c r="Q129" i="2"/>
  <c r="R123" i="2"/>
  <c r="R124" i="2"/>
  <c r="R125" i="2"/>
  <c r="R126" i="2"/>
  <c r="Q123" i="2"/>
  <c r="Q124" i="2"/>
  <c r="Q125" i="2"/>
  <c r="Q126" i="2"/>
  <c r="R144" i="2"/>
  <c r="R145" i="2"/>
  <c r="R146" i="2"/>
  <c r="R147" i="2"/>
  <c r="R148" i="2"/>
  <c r="R149" i="2"/>
  <c r="R150" i="2"/>
  <c r="R151" i="2"/>
  <c r="R152" i="2"/>
  <c r="Q144" i="2"/>
  <c r="Q145" i="2"/>
  <c r="Q146" i="2"/>
  <c r="Q147" i="2"/>
  <c r="Q148" i="2"/>
  <c r="Q149" i="2"/>
  <c r="Q150" i="2"/>
  <c r="Q151" i="2"/>
  <c r="Q152" i="2"/>
  <c r="S164" i="2" l="1"/>
  <c r="D164" i="2"/>
  <c r="S165" i="2" l="1"/>
  <c r="D165" i="2"/>
  <c r="Q163" i="2"/>
  <c r="S163" i="2" s="1"/>
  <c r="D163" i="2"/>
  <c r="J162" i="2"/>
  <c r="Q162" i="2" s="1"/>
  <c r="S162" i="2" s="1"/>
  <c r="D162" i="2"/>
  <c r="R153" i="2"/>
  <c r="Q153" i="2"/>
  <c r="R143" i="2"/>
  <c r="Q143" i="2"/>
  <c r="R142" i="2"/>
  <c r="Q142" i="2"/>
  <c r="R141" i="2"/>
  <c r="Q141" i="2"/>
  <c r="R140" i="2"/>
  <c r="Q140" i="2"/>
  <c r="R139" i="2"/>
  <c r="Q139" i="2"/>
  <c r="R138" i="2"/>
  <c r="Q138" i="2"/>
  <c r="R137" i="2"/>
  <c r="Q137" i="2"/>
  <c r="R136" i="2"/>
  <c r="Q136" i="2"/>
  <c r="R135" i="2"/>
  <c r="Q135" i="2"/>
  <c r="R134" i="2"/>
  <c r="Q134" i="2"/>
  <c r="R133" i="2"/>
  <c r="Q133" i="2"/>
  <c r="R132" i="2"/>
  <c r="Q132" i="2"/>
  <c r="R131" i="2"/>
  <c r="Q131" i="2"/>
  <c r="R130" i="2"/>
  <c r="Q130" i="2"/>
  <c r="R129" i="2"/>
  <c r="R128" i="2"/>
  <c r="Q128" i="2"/>
  <c r="R122" i="2"/>
  <c r="Q122" i="2"/>
  <c r="R121" i="2"/>
  <c r="Q121" i="2"/>
  <c r="R120" i="2"/>
  <c r="Q120" i="2"/>
  <c r="R119" i="2"/>
  <c r="Q119" i="2"/>
  <c r="R118" i="2"/>
  <c r="Q118" i="2"/>
  <c r="R117" i="2"/>
  <c r="Q117" i="2"/>
  <c r="R116" i="2"/>
  <c r="Q116" i="2"/>
  <c r="R115" i="2"/>
  <c r="Q115" i="2"/>
  <c r="R114" i="2"/>
  <c r="Q114" i="2"/>
  <c r="R113" i="2"/>
  <c r="Q113" i="2"/>
  <c r="R112" i="2"/>
  <c r="Q112" i="2"/>
  <c r="R111" i="2"/>
  <c r="Q111" i="2"/>
  <c r="R110" i="2"/>
  <c r="Q110" i="2"/>
  <c r="R109" i="2"/>
  <c r="Q109" i="2"/>
  <c r="R108" i="2"/>
  <c r="Q108" i="2"/>
  <c r="R107" i="2"/>
  <c r="Q107" i="2"/>
  <c r="R106" i="2"/>
  <c r="Q106" i="2"/>
  <c r="R105" i="2"/>
  <c r="Q105" i="2"/>
  <c r="R104" i="2"/>
  <c r="Q104" i="2"/>
  <c r="R103" i="2"/>
  <c r="Q103" i="2"/>
  <c r="Q100" i="2"/>
  <c r="R100" i="2"/>
  <c r="Q99" i="2"/>
  <c r="R99" i="2"/>
  <c r="R98" i="2"/>
  <c r="Q98" i="2"/>
  <c r="R97" i="2"/>
  <c r="Q97" i="2"/>
  <c r="R96" i="2"/>
  <c r="Q96" i="2"/>
  <c r="R95" i="2"/>
  <c r="Q95" i="2"/>
  <c r="Q94" i="2"/>
  <c r="R94" i="2"/>
  <c r="R93" i="2"/>
  <c r="Q93" i="2"/>
  <c r="Q92" i="2"/>
  <c r="R92" i="2"/>
  <c r="Q91" i="2"/>
  <c r="R91" i="2"/>
  <c r="Q90" i="2"/>
  <c r="R90" i="2"/>
  <c r="R89" i="2"/>
  <c r="Q89" i="2"/>
  <c r="Q88" i="2"/>
  <c r="R88" i="2"/>
  <c r="Q87" i="2"/>
  <c r="R87" i="2"/>
  <c r="R86" i="2"/>
  <c r="Q86" i="2"/>
  <c r="R85" i="2"/>
  <c r="Q85" i="2"/>
  <c r="R84" i="2"/>
  <c r="Q84" i="2"/>
  <c r="R83" i="2"/>
  <c r="Q83" i="2"/>
  <c r="Q82" i="2"/>
  <c r="R82" i="2"/>
  <c r="R81" i="2"/>
  <c r="Q81" i="2"/>
  <c r="R80" i="2"/>
  <c r="Q80" i="2"/>
  <c r="Q79" i="2"/>
  <c r="Q76" i="2"/>
  <c r="R76" i="2"/>
  <c r="Q75" i="2"/>
  <c r="R75" i="2"/>
  <c r="R74" i="2"/>
  <c r="Q74" i="2"/>
  <c r="Q73" i="2"/>
  <c r="R73" i="2"/>
  <c r="R72" i="2"/>
  <c r="Q72" i="2"/>
  <c r="R71" i="2"/>
  <c r="Q71" i="2"/>
  <c r="Q70" i="2"/>
  <c r="R70" i="2"/>
  <c r="Q69" i="2"/>
  <c r="R69" i="2"/>
  <c r="Q68" i="2"/>
  <c r="R68" i="2"/>
  <c r="Q67" i="2"/>
  <c r="R67" i="2"/>
  <c r="Q66" i="2"/>
  <c r="R66" i="2"/>
  <c r="R65" i="2"/>
  <c r="Q65" i="2"/>
  <c r="R64" i="2"/>
  <c r="Q64" i="2"/>
  <c r="Q63" i="2"/>
  <c r="R62" i="2"/>
  <c r="Q62" i="2"/>
  <c r="R61" i="2"/>
  <c r="Q61" i="2"/>
  <c r="R60" i="2"/>
  <c r="Q60" i="2"/>
  <c r="Q59" i="2"/>
  <c r="R59" i="2"/>
  <c r="R58" i="2"/>
  <c r="Q58" i="2"/>
  <c r="R57" i="2"/>
  <c r="Q57" i="2"/>
  <c r="Q56" i="2"/>
  <c r="R56" i="2"/>
  <c r="Q55" i="2"/>
  <c r="R55" i="2"/>
  <c r="Q54" i="2"/>
  <c r="R54" i="2"/>
  <c r="Q53" i="2"/>
  <c r="R53" i="2"/>
  <c r="Q52" i="2"/>
  <c r="R52" i="2"/>
  <c r="Q51" i="2"/>
  <c r="R51" i="2"/>
  <c r="R50" i="2"/>
  <c r="Q50" i="2"/>
  <c r="R49" i="2"/>
  <c r="Q49" i="2"/>
  <c r="Q48" i="2"/>
  <c r="R48" i="2"/>
  <c r="Q47" i="2"/>
  <c r="R47" i="2"/>
  <c r="Q46" i="2"/>
  <c r="R46" i="2"/>
  <c r="Q45" i="2"/>
  <c r="R45" i="2"/>
  <c r="Q44" i="2"/>
  <c r="R44" i="2"/>
  <c r="R43" i="2"/>
  <c r="Q43" i="2"/>
  <c r="Q42" i="2"/>
  <c r="R42" i="2"/>
  <c r="R41" i="2"/>
  <c r="Q41" i="2"/>
  <c r="R40" i="2"/>
  <c r="Q40" i="2"/>
  <c r="R39" i="2"/>
  <c r="Q39" i="2"/>
  <c r="R38" i="2"/>
  <c r="Q38" i="2"/>
  <c r="R37" i="2"/>
  <c r="Q37" i="2"/>
  <c r="Q36" i="2"/>
  <c r="R36" i="2"/>
  <c r="Q35" i="2"/>
  <c r="R35" i="2"/>
  <c r="Q34" i="2"/>
  <c r="R34" i="2"/>
  <c r="Q33" i="2"/>
  <c r="R33" i="2"/>
  <c r="R32" i="2"/>
  <c r="Q32" i="2"/>
  <c r="R31" i="2"/>
  <c r="Q31" i="2"/>
  <c r="R30" i="2"/>
  <c r="Q30" i="2"/>
  <c r="R29" i="2"/>
  <c r="Q29" i="2"/>
  <c r="R28" i="2"/>
  <c r="Q28" i="2"/>
  <c r="R27" i="2"/>
  <c r="Q27" i="2"/>
  <c r="R26" i="2"/>
  <c r="Q26" i="2"/>
  <c r="R25" i="2"/>
  <c r="Q25" i="2"/>
  <c r="R24" i="2"/>
  <c r="Q24" i="2"/>
  <c r="R23" i="2"/>
  <c r="Q23" i="2"/>
  <c r="R22" i="2"/>
  <c r="Q22" i="2"/>
  <c r="R21" i="2"/>
  <c r="Q21" i="2"/>
  <c r="R20" i="2"/>
  <c r="Q20" i="2"/>
  <c r="R19" i="2"/>
  <c r="Q19" i="2"/>
  <c r="R18" i="2"/>
  <c r="Q18" i="2"/>
  <c r="R17" i="2"/>
  <c r="Q17" i="2"/>
  <c r="R16" i="2"/>
  <c r="Q16" i="2"/>
  <c r="R15" i="2"/>
  <c r="Q15" i="2"/>
  <c r="R14" i="2"/>
  <c r="Q14" i="2"/>
  <c r="R13" i="2"/>
  <c r="Q13" i="2"/>
  <c r="R12" i="2"/>
  <c r="Q12" i="2"/>
  <c r="Q78" i="2" l="1"/>
  <c r="Q155" i="2"/>
  <c r="R155" i="2"/>
  <c r="R127" i="2"/>
  <c r="Q127" i="2"/>
  <c r="M156" i="2"/>
  <c r="R63" i="2"/>
  <c r="R78" i="2" s="1"/>
  <c r="O156" i="2"/>
  <c r="R79" i="2"/>
  <c r="Q156" i="2" l="1"/>
  <c r="N156" i="2"/>
  <c r="R156" i="2"/>
  <c r="S156" i="2"/>
</calcChain>
</file>

<file path=xl/sharedStrings.xml><?xml version="1.0" encoding="utf-8"?>
<sst xmlns="http://schemas.openxmlformats.org/spreadsheetml/2006/main" count="1398" uniqueCount="147">
  <si>
    <t>Plantilla de Clasificador Temático 1</t>
  </si>
  <si>
    <t>Enfoque de Género</t>
  </si>
  <si>
    <r>
      <t>(A)</t>
    </r>
    <r>
      <rPr>
        <b/>
        <sz val="11"/>
        <color indexed="8"/>
        <rFont val="Arial"/>
        <family val="2"/>
      </rPr>
      <t xml:space="preserve"> Entidad</t>
    </r>
  </si>
  <si>
    <t>MUNICIPALIDAD DE MIXCO</t>
  </si>
  <si>
    <r>
      <t>(B)</t>
    </r>
    <r>
      <rPr>
        <b/>
        <sz val="11"/>
        <color indexed="8"/>
        <rFont val="Arial"/>
        <family val="2"/>
      </rPr>
      <t xml:space="preserve"> Fecha</t>
    </r>
  </si>
  <si>
    <t>Sección 1 - Estructura Presupuestaria</t>
  </si>
  <si>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</si>
  <si>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</si>
  <si>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rPr>
        <b/>
        <sz val="9"/>
        <color indexed="40"/>
        <rFont val="Arial"/>
        <family val="2"/>
      </rPr>
      <t>(E)</t>
    </r>
    <r>
      <rPr>
        <b/>
        <sz val="9"/>
        <color indexed="8"/>
        <rFont val="Arial"/>
        <family val="2"/>
      </rPr>
      <t xml:space="preserve">
Nivel Asociado del Clasificador</t>
    </r>
  </si>
  <si>
    <r>
      <t xml:space="preserve">(F) </t>
    </r>
    <r>
      <rPr>
        <b/>
        <sz val="11"/>
        <color indexed="8"/>
        <rFont val="Arial"/>
        <family val="2"/>
      </rPr>
      <t xml:space="preserve">
Ejecución Financiera</t>
    </r>
  </si>
  <si>
    <r>
      <t xml:space="preserve">(G) </t>
    </r>
    <r>
      <rPr>
        <b/>
        <sz val="9"/>
        <color indexed="10"/>
        <rFont val="Arial"/>
        <family val="2"/>
      </rPr>
      <t xml:space="preserve">
</t>
    </r>
    <r>
      <rPr>
        <b/>
        <sz val="9"/>
        <color indexed="8"/>
        <rFont val="Arial"/>
        <family val="2"/>
      </rPr>
      <t>Metas</t>
    </r>
  </si>
  <si>
    <t>ENTIDAD</t>
  </si>
  <si>
    <t>PG</t>
  </si>
  <si>
    <t>SPG</t>
  </si>
  <si>
    <t>PY</t>
  </si>
  <si>
    <t>ACT</t>
  </si>
  <si>
    <t>OB</t>
  </si>
  <si>
    <t>UBG</t>
  </si>
  <si>
    <t>Nivel 1</t>
  </si>
  <si>
    <t>Nivel 2</t>
  </si>
  <si>
    <t>Nivel 3</t>
  </si>
  <si>
    <r>
      <t xml:space="preserve">(E1) </t>
    </r>
    <r>
      <rPr>
        <b/>
        <sz val="11"/>
        <color indexed="8"/>
        <rFont val="Arial"/>
        <family val="2"/>
      </rPr>
      <t xml:space="preserve">
Aprobado</t>
    </r>
  </si>
  <si>
    <r>
      <t>(E2)</t>
    </r>
    <r>
      <rPr>
        <b/>
        <sz val="11"/>
        <color indexed="8"/>
        <rFont val="Arial"/>
        <family val="2"/>
      </rPr>
      <t xml:space="preserve">
Vigente</t>
    </r>
  </si>
  <si>
    <r>
      <t>(F1)</t>
    </r>
    <r>
      <rPr>
        <b/>
        <sz val="11"/>
        <color indexed="8"/>
        <rFont val="Arial"/>
        <family val="2"/>
      </rPr>
      <t xml:space="preserve">
Programada
Inicial</t>
    </r>
  </si>
  <si>
    <r>
      <t>(F2)</t>
    </r>
    <r>
      <rPr>
        <b/>
        <sz val="11"/>
        <color indexed="10"/>
        <rFont val="Arial"/>
        <family val="2"/>
      </rPr>
      <t xml:space="preserve">
</t>
    </r>
    <r>
      <rPr>
        <b/>
        <sz val="11"/>
        <color indexed="8"/>
        <rFont val="Arial"/>
        <family val="2"/>
      </rPr>
      <t>Vigente
Anual</t>
    </r>
  </si>
  <si>
    <r>
      <t>(F3)</t>
    </r>
    <r>
      <rPr>
        <b/>
        <sz val="11"/>
        <color indexed="8"/>
        <rFont val="Arial"/>
        <family val="2"/>
      </rPr>
      <t xml:space="preserve">
Ejecutada
Acumulada</t>
    </r>
  </si>
  <si>
    <r>
      <t>(F4)</t>
    </r>
    <r>
      <rPr>
        <b/>
        <sz val="9"/>
        <color indexed="8"/>
        <rFont val="Arial"/>
        <family val="2"/>
      </rPr>
      <t xml:space="preserve">
Nombre del Producto</t>
    </r>
  </si>
  <si>
    <t>000</t>
  </si>
  <si>
    <t>001</t>
  </si>
  <si>
    <t>0108</t>
  </si>
  <si>
    <t>8</t>
  </si>
  <si>
    <t>2</t>
  </si>
  <si>
    <t>DESARROLLO SOCIAL DE LA MUJER EN TODOS SUS ÁMBITOS (DMM)</t>
  </si>
  <si>
    <t>4</t>
  </si>
  <si>
    <t>TOTAL GENERAL</t>
  </si>
  <si>
    <t>Sección 2 - Características de la Población Beneficiada</t>
  </si>
  <si>
    <t>Población Beneficiada</t>
  </si>
  <si>
    <r>
      <t>(H)</t>
    </r>
    <r>
      <rPr>
        <b/>
        <sz val="9"/>
        <color indexed="8"/>
        <rFont val="Arial"/>
        <family val="2"/>
      </rPr>
      <t xml:space="preserve">
Número 
Correlativo</t>
    </r>
  </si>
  <si>
    <r>
      <t>(I)</t>
    </r>
    <r>
      <rPr>
        <b/>
        <sz val="9"/>
        <color indexed="62"/>
        <rFont val="Arial"/>
        <family val="2"/>
      </rPr>
      <t xml:space="preserve"> </t>
    </r>
    <r>
      <rPr>
        <b/>
        <sz val="9"/>
        <color indexed="10"/>
        <rFont val="Arial"/>
        <family val="2"/>
      </rPr>
      <t xml:space="preserve">
</t>
    </r>
    <r>
      <rPr>
        <b/>
        <sz val="9"/>
        <color indexed="8"/>
        <rFont val="Arial"/>
        <family val="2"/>
      </rPr>
      <t>Sexo</t>
    </r>
  </si>
  <si>
    <r>
      <t xml:space="preserve">(J) </t>
    </r>
    <r>
      <rPr>
        <b/>
        <sz val="9"/>
        <color indexed="8"/>
        <rFont val="Arial"/>
        <family val="2"/>
      </rPr>
      <t xml:space="preserve">
Edad</t>
    </r>
  </si>
  <si>
    <r>
      <t xml:space="preserve">(K) </t>
    </r>
    <r>
      <rPr>
        <b/>
        <sz val="11"/>
        <color indexed="8"/>
        <rFont val="Arial"/>
        <family val="2"/>
      </rPr>
      <t xml:space="preserve">
Grupo Étnico</t>
    </r>
  </si>
  <si>
    <t>Mujeres</t>
  </si>
  <si>
    <t>Hombres</t>
  </si>
  <si>
    <t>Total</t>
  </si>
  <si>
    <t>0 hasta Menores de 13 años
(Niñez)</t>
  </si>
  <si>
    <t>13 hasta 30 años
(Juventud)</t>
  </si>
  <si>
    <t>Mayores de 30 hasta 60 años
(Adultos)</t>
  </si>
  <si>
    <t>Mayores de 60 años
(Tercera Edad)</t>
  </si>
  <si>
    <t>Maya</t>
  </si>
  <si>
    <t>Xinca</t>
  </si>
  <si>
    <t>Mestizo</t>
  </si>
  <si>
    <t>Otro</t>
  </si>
  <si>
    <t>-</t>
  </si>
  <si>
    <t>Sección 3 - Información General</t>
  </si>
  <si>
    <r>
      <t>(K)</t>
    </r>
    <r>
      <rPr>
        <b/>
        <sz val="9"/>
        <color indexed="8"/>
        <rFont val="Arial"/>
        <family val="2"/>
      </rPr>
      <t xml:space="preserve"> Resultados alcanzados</t>
    </r>
  </si>
  <si>
    <r>
      <t>(L)</t>
    </r>
    <r>
      <rPr>
        <b/>
        <sz val="9"/>
        <color indexed="8"/>
        <rFont val="Arial"/>
        <family val="2"/>
      </rPr>
      <t xml:space="preserve"> Obstáculos encontrados</t>
    </r>
  </si>
  <si>
    <t>R</t>
  </si>
  <si>
    <t>295</t>
  </si>
  <si>
    <t>292</t>
  </si>
  <si>
    <t>072</t>
  </si>
  <si>
    <t>015</t>
  </si>
  <si>
    <t>199</t>
  </si>
  <si>
    <t>262</t>
  </si>
  <si>
    <t>027</t>
  </si>
  <si>
    <t>022</t>
  </si>
  <si>
    <t>211</t>
  </si>
  <si>
    <t>239</t>
  </si>
  <si>
    <t>268</t>
  </si>
  <si>
    <t>299</t>
  </si>
  <si>
    <t>026</t>
  </si>
  <si>
    <t>261</t>
  </si>
  <si>
    <t>051</t>
  </si>
  <si>
    <t>244</t>
  </si>
  <si>
    <t>322</t>
  </si>
  <si>
    <t>013</t>
  </si>
  <si>
    <t>025</t>
  </si>
  <si>
    <t>073</t>
  </si>
  <si>
    <t>055</t>
  </si>
  <si>
    <t>071</t>
  </si>
  <si>
    <t>122</t>
  </si>
  <si>
    <t>011</t>
  </si>
  <si>
    <t>111</t>
  </si>
  <si>
    <t>189</t>
  </si>
  <si>
    <t>266</t>
  </si>
  <si>
    <t>01</t>
  </si>
  <si>
    <t>03</t>
  </si>
  <si>
    <t>006</t>
  </si>
  <si>
    <t>CONSERVACION DE LOS SISTEMAS DE AGUA POTABLE DEL MUNICIPIO DE MIXCO, DEPARTAMENTO DE GUATEMALA</t>
  </si>
  <si>
    <t>TOTAL CONSERVACION DE LOS SISTEMAS DE AGUA POTABLE DEL MUNICIPIO DE MIXCO, DEPARTAMENTO DE GUATEMALA</t>
  </si>
  <si>
    <t>TOTAL DESARROLLO SOCIAL DE LA MUJER EN TODOS SUS ÁMBITOS (DMM)</t>
  </si>
  <si>
    <t xml:space="preserve">PROMOVIENDO LA SALUD DEL MIXQUEÑO </t>
  </si>
  <si>
    <t>TOTAL PROMOVIENDO LA SALUD DEL MIXQUEÑO</t>
  </si>
  <si>
    <t>TOTAL GESTIÓN INTEGRAL DE APOYO SOCIAL (SOSEA)</t>
  </si>
  <si>
    <t xml:space="preserve"> GESTIÓN INTEGRAL DE APOYO SOCIAL (SOSEA)</t>
  </si>
  <si>
    <t>286</t>
  </si>
  <si>
    <t>281</t>
  </si>
  <si>
    <t>273</t>
  </si>
  <si>
    <t>284</t>
  </si>
  <si>
    <t>169</t>
  </si>
  <si>
    <t>274</t>
  </si>
  <si>
    <t>167</t>
  </si>
  <si>
    <t>282</t>
  </si>
  <si>
    <t>155</t>
  </si>
  <si>
    <t>165</t>
  </si>
  <si>
    <t>267</t>
  </si>
  <si>
    <t>223</t>
  </si>
  <si>
    <t>289</t>
  </si>
  <si>
    <t>327</t>
  </si>
  <si>
    <t>285</t>
  </si>
  <si>
    <t>042</t>
  </si>
  <si>
    <t>329</t>
  </si>
  <si>
    <t>214</t>
  </si>
  <si>
    <t>181</t>
  </si>
  <si>
    <t>328</t>
  </si>
  <si>
    <t>325</t>
  </si>
  <si>
    <t>224</t>
  </si>
  <si>
    <t>279</t>
  </si>
  <si>
    <t>272</t>
  </si>
  <si>
    <t>291</t>
  </si>
  <si>
    <t>269</t>
  </si>
  <si>
    <t>041</t>
  </si>
  <si>
    <t>297</t>
  </si>
  <si>
    <t>283</t>
  </si>
  <si>
    <t>254</t>
  </si>
  <si>
    <t>275</t>
  </si>
  <si>
    <t>154</t>
  </si>
  <si>
    <t>243</t>
  </si>
  <si>
    <t>271</t>
  </si>
  <si>
    <t>233</t>
  </si>
  <si>
    <t>298</t>
  </si>
  <si>
    <t>241</t>
  </si>
  <si>
    <t>173</t>
  </si>
  <si>
    <t>296</t>
  </si>
  <si>
    <t>003</t>
  </si>
  <si>
    <t>005</t>
  </si>
  <si>
    <t>163</t>
  </si>
  <si>
    <t>323</t>
  </si>
  <si>
    <t>115</t>
  </si>
  <si>
    <t>112</t>
  </si>
  <si>
    <t xml:space="preserve">El abastecimiento de agua potable se realiza a través de los pozos mecánicos existentes en el municipio de Mixco, a la vez es distribuido a través de las redes de agua potable existentes, al mismo tiempo esta es tratada por hipoclorito de sodio para el consumo humano.                                                                                                                                                                                                                                                                                                                                                                                                                                                                                                                                                                 
                                                                                                                                                                                                                                                                                                                                                                                                                                                                                                                                                                                                                                                                                                                                                                                                                                                                                                  Utilizando el tiempo libre de los jovenes, adolecentes y adultos, para que sea parte de su comunidad. El centro de alcance es un proyecto con objetivos especificos adaptables a las necesidades de la población mientras que el objetivo principal de ser un espacio fisico para la prevención de la violencia y el aprovechamiento del tiempo de manera productiva se mantiene, además los mismos vecinos entre niños, jovenes y adultos, se apropian del lugar como parte de su comunidad para contar siempre con un espacio para su desarrollo personal.
 Debido a que ante la epidemia ocasionada por el virus SARS-COV-2 causante de la enfermedad por coronavirus COVID-19 en Guatemala y las medidas de prevención correspondientes, a este proyecto le afecto poder alcanzar el nivel máximo de los participantes sin embargo el centro alcance inició sus actividades con los protocolos de seguridad vigentes.
La atención médica brindada alcanzo a cumplir las expectativas del vecino mixqueño, logrando una corbertura integral en la salud.
La clínica odontológica ha dado buena atención al vecino brindándole un servicio completo y profesional.
El ámbito eduactivo en Mixco es un tema de vital importancia para el mejoramiento de la calidad de vida de los vecinos, pues a través de este se pueden mejorar aspectos económicos como laborales, además que es un derecho ciudadano y a través de las diferentes actividades realizadas por la Municipalidad. 
Los programas de Centro de Atención Integral (CAI), Centros de Atención y Desarrollo Infantil (CADI) y el Centro Mis Años Dorados (MAD) son acciones principalmente presenciales, la secretaría de obras Sociales de la Esposa del Presidente (SOSEP) y la Secretaría de Bienestar Social (SBS) son los responsables administrativos y ejecutores de las actividades de dichos centros mientras que la Municipalidad de Mixco funciona como socio ejecutor esto hace que sus funciones sean principalmente atender los servicios básicos de los centros que durante la pandemia de COVID-19, las atribuciones a esta institución no han sido de mayor relevancia mientras que el trabajo que hace la SOSEP y la SBS ha sido ejecutiva, manteniento contacto regular para monitorear el seguimiento de los beneficiarios de los proyectos. 
Se respondió a las necesidades de los ciudadanos Mixqueños mediante un eficaz y humanitario servicio con el compromiso de la prevención, combate y extinción de incendios, así mismo a las emergencias suscitadas diariamente.
Derivado de la  situacion de la  Pandemia  y las  restricciones planteadas por  Gobierno central  se  han limitado  el  desarrollo de  actividades  en las  que  se  convocan  a mas  mujeres ya que  estas  deben limitarse  en espacio. Los  diferentes cursos  de  capacitacion han  variado  en  relacion a los  espacios  donde  se  imaprten ya que   derivado   de la situacion de  salud  estos  se  estan imaprtiendo  unicamente  en espacion municipales.  Se  desarrollo  actividad de  Conmemoracion de DIa  internacional de la Mujer  atraves  de la plataforama  virtual   y  con el apoyo  de  instructores  de  Gimnasia  ya que  se  desarrolo la misma  en  espacios  abiertos  Se  continua brindando  atencion personalizada  en casos  de  violencia  contra la  mujer  brindando  una  atencion  psicologica, asesoria legal y  una  atencion social se   implementaron  atenciones   psicoloigicas a traves  de  la plataforma de  zoom.
</t>
  </si>
  <si>
    <r>
      <t>(E3)</t>
    </r>
    <r>
      <rPr>
        <b/>
        <sz val="11"/>
        <color indexed="8"/>
        <rFont val="Arial"/>
        <family val="2"/>
      </rPr>
      <t xml:space="preserve">
Ejecutado Primer Cuatrimestre</t>
    </r>
  </si>
  <si>
    <r>
      <t>(E3)</t>
    </r>
    <r>
      <rPr>
        <b/>
        <sz val="11"/>
        <color indexed="8"/>
        <rFont val="Arial"/>
        <family val="2"/>
      </rPr>
      <t xml:space="preserve">
Ejecutado </t>
    </r>
  </si>
  <si>
    <t>01 DE MAYO AL 31 DE AGOSTO DE 2021</t>
  </si>
  <si>
    <t>01-66</t>
  </si>
  <si>
    <t>67-89</t>
  </si>
  <si>
    <t>90-113</t>
  </si>
  <si>
    <t>114-140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</si>
</sst>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quot;* #,##0.00_-;\-&quot;Q&quot;* #,##0.00_-;_-&quot;Q&quot;* &quot;-&quot;??_-;_-@_-"/>
    <numFmt numFmtId="164" formatCode="_-[$Q-100A]* #,##0.00_-;\-[$Q-100A]* #,##0.00_-;_-[$Q-100A]* &quot;-&quot;??_-;_-@_-"/>
  </numFmts>
  <fonts count="28" x14ac:knownFonts="1">
    <font>
      <sz val="11"/>
      <color theme="1"/>
      <name val="Calibri"/>
      <family val="2"/>
      <scheme val="minor"/>
    </font>
    <font>
      <b/>
      <sz val="11"/>
      <color indexed="8"/>
      <name val="Arial"/>
      <family val="2"/>
    </font>
    <font>
      <sz val="11"/>
      <color indexed="8"/>
      <name val="Arial"/>
      <family val="2"/>
    </font>
    <font>
      <b/>
      <sz val="11"/>
      <color indexed="48"/>
      <name val="Arial"/>
      <family val="2"/>
    </font>
    <font>
      <b/>
      <sz val="9"/>
      <color indexed="8"/>
      <name val="Arial"/>
      <family val="2"/>
    </font>
    <font>
      <b/>
      <sz val="9"/>
      <color indexed="48"/>
      <name val="Arial"/>
      <family val="2"/>
    </font>
    <font>
      <b/>
      <sz val="9"/>
      <color indexed="10"/>
      <name val="Arial"/>
      <family val="2"/>
    </font>
    <font>
      <b/>
      <sz val="9"/>
      <color indexed="40"/>
      <name val="Arial"/>
      <family val="2"/>
    </font>
    <font>
      <b/>
      <sz val="9"/>
      <color indexed="8"/>
      <name val="Arial Narrow"/>
      <family val="2"/>
    </font>
    <font>
      <b/>
      <sz val="11"/>
      <color indexed="10"/>
      <name val="Arial"/>
      <family val="2"/>
    </font>
    <font>
      <sz val="12"/>
      <color indexed="8"/>
      <name val="Arial"/>
      <family val="2"/>
    </font>
    <font>
      <sz val="12"/>
      <color theme="1"/>
      <name val="Calibri"/>
      <family val="2"/>
      <scheme val="minor"/>
    </font>
    <font>
      <sz val="24"/>
      <color theme="1"/>
      <name val="Calibri"/>
      <family val="2"/>
      <scheme val="minor"/>
    </font>
    <font>
      <sz val="16"/>
      <name val="Arial"/>
      <family val="2"/>
    </font>
    <font>
      <sz val="16"/>
      <name val="Calibri"/>
      <family val="2"/>
      <scheme val="minor"/>
    </font>
    <font>
      <b/>
      <sz val="12"/>
      <color indexed="8"/>
      <name val="Arial"/>
      <family val="2"/>
    </font>
    <font>
      <sz val="16"/>
      <color indexed="8"/>
      <name val="Arial"/>
      <family val="2"/>
    </font>
    <font>
      <sz val="16"/>
      <color theme="1"/>
      <name val="Calibri"/>
      <family val="2"/>
      <scheme val="minor"/>
    </font>
    <font>
      <b/>
      <sz val="18"/>
      <color indexed="8"/>
      <name val="Arial"/>
      <family val="2"/>
    </font>
    <font>
      <sz val="18"/>
      <color theme="1"/>
      <name val="Calibri"/>
      <family val="2"/>
      <scheme val="minor"/>
    </font>
    <font>
      <b/>
      <sz val="9"/>
      <color indexed="62"/>
      <name val="Arial"/>
      <family val="2"/>
    </font>
    <font>
      <sz val="11"/>
      <name val="Arial"/>
      <family val="2"/>
    </font>
    <font>
      <sz val="14"/>
      <color indexed="8"/>
      <name val="Arial"/>
      <family val="2"/>
    </font>
    <font>
      <sz val="9"/>
      <color indexed="8"/>
      <name val="Arial"/>
      <family val="2"/>
    </font>
    <font>
      <sz val="10"/>
      <color indexed="8"/>
      <name val="Arial"/>
      <family val="2"/>
    </font>
    <font>
      <sz val="24"/>
      <name val="Calibri"/>
      <family val="2"/>
      <scheme val="minor"/>
    </font>
    <font>
      <sz val="11"/>
      <color theme="1"/>
      <name val="Calibri"/>
      <family val="2"/>
      <scheme val="minor"/>
    </font>
    <font>
      <sz val="12"/>
      <color indexed="8"/>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rgb="FFFFFFCC"/>
        <bgColor indexed="64"/>
      </patternFill>
    </fill>
    <fill>
      <patternFill patternType="solid">
        <fgColor rgb="FFCCFFFF"/>
        <bgColor indexed="64"/>
      </patternFill>
    </fill>
    <fill>
      <patternFill patternType="solid">
        <fgColor rgb="FFFFE7FF"/>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24" fillId="0" borderId="0">
      <alignment vertical="top"/>
    </xf>
    <xf numFmtId="44" fontId="26" fillId="0" borderId="0" applyFont="0" applyFill="0" applyBorder="0" applyAlignment="0" applyProtection="0"/>
  </cellStyleXfs>
  <cellXfs count="141">
    <xf numFmtId="0" fontId="0" fillId="0" borderId="0" xfId="0"/>
    <xf numFmtId="0" fontId="1" fillId="2" borderId="1" xfId="0" applyFont="1" applyFill="1" applyBorder="1"/>
    <xf numFmtId="0" fontId="1" fillId="2" borderId="2" xfId="0" applyFont="1" applyFill="1" applyBorder="1"/>
    <xf numFmtId="0" fontId="2" fillId="2" borderId="2" xfId="0" applyFont="1" applyFill="1" applyBorder="1"/>
    <xf numFmtId="0" fontId="2" fillId="2" borderId="3" xfId="0" applyFont="1" applyFill="1" applyBorder="1"/>
    <xf numFmtId="0" fontId="2" fillId="2" borderId="0" xfId="0" applyFont="1" applyFill="1"/>
    <xf numFmtId="0" fontId="1" fillId="2" borderId="4" xfId="0" applyFont="1" applyFill="1" applyBorder="1"/>
    <xf numFmtId="0" fontId="1" fillId="2" borderId="0" xfId="0" applyFont="1" applyFill="1" applyBorder="1"/>
    <xf numFmtId="0" fontId="2" fillId="2" borderId="0" xfId="0" applyFont="1" applyFill="1" applyBorder="1"/>
    <xf numFmtId="0" fontId="2" fillId="2" borderId="5" xfId="0" applyFont="1" applyFill="1" applyBorder="1"/>
    <xf numFmtId="0" fontId="3" fillId="2" borderId="4" xfId="0" applyFont="1" applyFill="1" applyBorder="1" applyAlignment="1">
      <alignment horizontal="left"/>
    </xf>
    <xf numFmtId="0" fontId="3" fillId="2" borderId="0" xfId="0" applyFont="1" applyFill="1" applyBorder="1" applyAlignment="1">
      <alignment horizontal="left"/>
    </xf>
    <xf numFmtId="0" fontId="1" fillId="2" borderId="4" xfId="0" applyFont="1" applyFill="1" applyBorder="1" applyAlignment="1">
      <alignment horizontal="center"/>
    </xf>
    <xf numFmtId="0" fontId="1" fillId="2" borderId="0" xfId="0" applyFont="1" applyFill="1" applyBorder="1" applyAlignment="1">
      <alignment horizontal="center"/>
    </xf>
    <xf numFmtId="0" fontId="4" fillId="4" borderId="4" xfId="0" applyFont="1" applyFill="1" applyBorder="1"/>
    <xf numFmtId="0" fontId="4" fillId="4" borderId="0" xfId="0" applyFont="1" applyFill="1" applyBorder="1"/>
    <xf numFmtId="0" fontId="1" fillId="4" borderId="0" xfId="0" applyFont="1" applyFill="1" applyBorder="1"/>
    <xf numFmtId="0" fontId="4" fillId="4" borderId="5" xfId="0" applyFont="1" applyFill="1" applyBorder="1"/>
    <xf numFmtId="0" fontId="4" fillId="2" borderId="0" xfId="0" applyFont="1" applyFill="1"/>
    <xf numFmtId="0" fontId="4" fillId="2" borderId="4" xfId="0" applyFont="1" applyFill="1" applyBorder="1"/>
    <xf numFmtId="0" fontId="4" fillId="2" borderId="0" xfId="0" applyFont="1" applyFill="1" applyBorder="1"/>
    <xf numFmtId="0" fontId="4" fillId="2" borderId="5" xfId="0" applyFont="1" applyFill="1" applyBorder="1"/>
    <xf numFmtId="0" fontId="4" fillId="2" borderId="0" xfId="0" applyFont="1" applyFill="1" applyBorder="1" applyAlignment="1">
      <alignment horizontal="center" vertical="center"/>
    </xf>
    <xf numFmtId="0" fontId="10" fillId="0" borderId="10" xfId="0"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44" fontId="11" fillId="0" borderId="10" xfId="0" applyNumberFormat="1" applyFont="1" applyFill="1" applyBorder="1" applyAlignment="1">
      <alignment horizontal="center" vertical="center"/>
    </xf>
    <xf numFmtId="44" fontId="10" fillId="0" borderId="10" xfId="0" applyNumberFormat="1" applyFont="1" applyFill="1" applyBorder="1" applyAlignment="1">
      <alignment horizontal="center" vertical="center"/>
    </xf>
    <xf numFmtId="0" fontId="4" fillId="0" borderId="0" xfId="0" applyFont="1" applyFill="1" applyBorder="1" applyAlignment="1">
      <alignment horizontal="center" vertical="center"/>
    </xf>
    <xf numFmtId="44" fontId="14" fillId="5" borderId="10" xfId="0" applyNumberFormat="1" applyFont="1" applyFill="1" applyBorder="1" applyAlignment="1">
      <alignment horizontal="center" vertical="center"/>
    </xf>
    <xf numFmtId="0" fontId="15" fillId="0" borderId="0" xfId="0" applyFont="1" applyFill="1" applyBorder="1" applyAlignment="1">
      <alignment horizontal="center" vertical="center"/>
    </xf>
    <xf numFmtId="44" fontId="17" fillId="7" borderId="10" xfId="0" applyNumberFormat="1" applyFont="1" applyFill="1" applyBorder="1" applyAlignment="1">
      <alignment horizontal="center" vertical="center"/>
    </xf>
    <xf numFmtId="44" fontId="19" fillId="8" borderId="10" xfId="0" applyNumberFormat="1" applyFont="1" applyFill="1" applyBorder="1" applyAlignment="1">
      <alignment vertical="top"/>
    </xf>
    <xf numFmtId="44" fontId="17" fillId="8" borderId="10" xfId="0" applyNumberFormat="1" applyFont="1" applyFill="1" applyBorder="1" applyAlignment="1">
      <alignment vertical="top"/>
    </xf>
    <xf numFmtId="41" fontId="4" fillId="2" borderId="0" xfId="0" applyNumberFormat="1" applyFont="1" applyFill="1" applyBorder="1"/>
    <xf numFmtId="0" fontId="4" fillId="3" borderId="11" xfId="0" applyFont="1" applyFill="1" applyBorder="1" applyAlignment="1">
      <alignment vertical="center"/>
    </xf>
    <xf numFmtId="0" fontId="4" fillId="3" borderId="12" xfId="0" applyFont="1" applyFill="1" applyBorder="1" applyAlignment="1">
      <alignment vertical="center"/>
    </xf>
    <xf numFmtId="0" fontId="4" fillId="3" borderId="13" xfId="0" applyFont="1" applyFill="1" applyBorder="1" applyAlignment="1">
      <alignment vertical="center"/>
    </xf>
    <xf numFmtId="0" fontId="3" fillId="2" borderId="16" xfId="0" applyFont="1" applyFill="1" applyBorder="1" applyAlignment="1">
      <alignment vertical="center" wrapText="1"/>
    </xf>
    <xf numFmtId="0" fontId="3" fillId="2" borderId="17" xfId="0" applyFont="1" applyFill="1" applyBorder="1" applyAlignment="1">
      <alignment vertical="center" wrapText="1"/>
    </xf>
    <xf numFmtId="0" fontId="3" fillId="2" borderId="18" xfId="0" applyFont="1" applyFill="1" applyBorder="1" applyAlignment="1">
      <alignment vertical="center" wrapText="1"/>
    </xf>
    <xf numFmtId="0" fontId="4" fillId="2" borderId="10"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20" xfId="0" applyFont="1" applyFill="1" applyBorder="1" applyAlignment="1">
      <alignment horizontal="center" vertical="center"/>
    </xf>
    <xf numFmtId="3" fontId="2" fillId="2" borderId="21" xfId="0" applyNumberFormat="1" applyFont="1" applyFill="1" applyBorder="1" applyAlignment="1">
      <alignment horizontal="center" vertical="center"/>
    </xf>
    <xf numFmtId="3" fontId="2" fillId="2" borderId="22" xfId="0" applyNumberFormat="1" applyFont="1" applyFill="1" applyBorder="1" applyAlignment="1">
      <alignment horizontal="center" vertical="center"/>
    </xf>
    <xf numFmtId="3" fontId="1" fillId="2" borderId="23" xfId="0" applyNumberFormat="1" applyFont="1" applyFill="1" applyBorder="1" applyAlignment="1">
      <alignment horizontal="center" vertical="center"/>
    </xf>
    <xf numFmtId="3" fontId="2" fillId="2" borderId="15" xfId="0" applyNumberFormat="1" applyFont="1" applyFill="1" applyBorder="1" applyAlignment="1">
      <alignment horizontal="center" vertical="center"/>
    </xf>
    <xf numFmtId="3" fontId="1" fillId="2" borderId="15" xfId="0" applyNumberFormat="1" applyFont="1" applyFill="1" applyBorder="1" applyAlignment="1">
      <alignment horizontal="center" vertical="center"/>
    </xf>
    <xf numFmtId="3" fontId="1" fillId="2" borderId="27" xfId="0" applyNumberFormat="1" applyFont="1" applyFill="1" applyBorder="1" applyAlignment="1">
      <alignment horizontal="center" vertical="center"/>
    </xf>
    <xf numFmtId="3" fontId="21" fillId="0" borderId="10" xfId="0" applyNumberFormat="1" applyFont="1" applyFill="1" applyBorder="1" applyAlignment="1">
      <alignment horizontal="center" vertical="center"/>
    </xf>
    <xf numFmtId="0" fontId="4" fillId="2" borderId="0" xfId="0" applyFont="1" applyFill="1" applyBorder="1" applyAlignment="1">
      <alignment horizontal="center" vertical="center" wrapText="1"/>
    </xf>
    <xf numFmtId="0" fontId="5" fillId="3" borderId="28" xfId="0" applyFont="1" applyFill="1" applyBorder="1"/>
    <xf numFmtId="0" fontId="5" fillId="3" borderId="17" xfId="0" applyFont="1" applyFill="1" applyBorder="1"/>
    <xf numFmtId="0" fontId="4" fillId="3" borderId="17" xfId="0" applyFont="1" applyFill="1" applyBorder="1"/>
    <xf numFmtId="0" fontId="1" fillId="3" borderId="17" xfId="0" applyFont="1" applyFill="1" applyBorder="1"/>
    <xf numFmtId="0" fontId="4" fillId="3" borderId="18" xfId="0" applyFont="1" applyFill="1" applyBorder="1"/>
    <xf numFmtId="0" fontId="5" fillId="3" borderId="11" xfId="0" applyFont="1" applyFill="1" applyBorder="1"/>
    <xf numFmtId="0" fontId="4" fillId="3" borderId="12" xfId="0" applyFont="1" applyFill="1" applyBorder="1"/>
    <xf numFmtId="0" fontId="1" fillId="3" borderId="12" xfId="0" applyFont="1" applyFill="1" applyBorder="1"/>
    <xf numFmtId="0" fontId="4" fillId="3" borderId="13" xfId="0" applyFont="1" applyFill="1" applyBorder="1"/>
    <xf numFmtId="3" fontId="2" fillId="2" borderId="32" xfId="0" applyNumberFormat="1" applyFont="1" applyFill="1" applyBorder="1" applyAlignment="1">
      <alignment horizontal="center" vertical="center"/>
    </xf>
    <xf numFmtId="3" fontId="21" fillId="0" borderId="24" xfId="0" applyNumberFormat="1" applyFont="1" applyFill="1" applyBorder="1" applyAlignment="1">
      <alignment horizontal="center" vertical="center"/>
    </xf>
    <xf numFmtId="44" fontId="14" fillId="6" borderId="10" xfId="0" applyNumberFormat="1" applyFont="1" applyFill="1" applyBorder="1" applyAlignment="1">
      <alignment horizontal="center" vertical="center"/>
    </xf>
    <xf numFmtId="0" fontId="10" fillId="0" borderId="22" xfId="0" applyFont="1" applyFill="1" applyBorder="1" applyAlignment="1">
      <alignment horizontal="center" vertical="center"/>
    </xf>
    <xf numFmtId="49" fontId="10" fillId="0" borderId="22" xfId="0" applyNumberFormat="1" applyFont="1" applyFill="1" applyBorder="1" applyAlignment="1">
      <alignment horizontal="center" vertical="center"/>
    </xf>
    <xf numFmtId="49" fontId="11" fillId="0" borderId="22" xfId="0" applyNumberFormat="1" applyFont="1" applyFill="1" applyBorder="1" applyAlignment="1">
      <alignment horizontal="center" vertical="center"/>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9" borderId="12"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38" xfId="0" applyFont="1" applyFill="1" applyBorder="1" applyAlignment="1">
      <alignment horizontal="center" vertical="center" wrapText="1"/>
    </xf>
    <xf numFmtId="44" fontId="11" fillId="0" borderId="22" xfId="0" applyNumberFormat="1" applyFont="1" applyFill="1" applyBorder="1" applyAlignment="1">
      <alignment horizontal="center" vertical="center"/>
    </xf>
    <xf numFmtId="44" fontId="10" fillId="0" borderId="22" xfId="0" applyNumberFormat="1" applyFont="1" applyFill="1" applyBorder="1" applyAlignment="1">
      <alignment horizontal="center" vertical="center"/>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44" fontId="17" fillId="10" borderId="10"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2" borderId="10" xfId="0" applyFont="1" applyFill="1" applyBorder="1" applyAlignment="1">
      <alignment horizontal="center" vertical="center"/>
    </xf>
    <xf numFmtId="49" fontId="2" fillId="7" borderId="19" xfId="0" applyNumberFormat="1" applyFont="1" applyFill="1" applyBorder="1" applyAlignment="1">
      <alignment horizontal="center" vertical="center"/>
    </xf>
    <xf numFmtId="49" fontId="2" fillId="6" borderId="19" xfId="0" applyNumberFormat="1" applyFont="1" applyFill="1" applyBorder="1" applyAlignment="1">
      <alignment horizontal="center" vertical="center"/>
    </xf>
    <xf numFmtId="49" fontId="2" fillId="5" borderId="19" xfId="0" applyNumberFormat="1" applyFont="1" applyFill="1" applyBorder="1" applyAlignment="1">
      <alignment horizontal="center" vertical="center"/>
    </xf>
    <xf numFmtId="49" fontId="2" fillId="11" borderId="19" xfId="0" applyNumberFormat="1" applyFont="1" applyFill="1" applyBorder="1" applyAlignment="1">
      <alignment horizontal="center" vertical="center"/>
    </xf>
    <xf numFmtId="164" fontId="27" fillId="0" borderId="22" xfId="2" applyNumberFormat="1" applyFont="1" applyFill="1" applyBorder="1" applyAlignment="1">
      <alignment horizontal="center" vertical="center"/>
    </xf>
    <xf numFmtId="164" fontId="27" fillId="0" borderId="10" xfId="1" applyNumberFormat="1" applyFont="1" applyFill="1" applyBorder="1" applyAlignment="1">
      <alignment vertical="top"/>
    </xf>
    <xf numFmtId="164" fontId="24" fillId="0" borderId="10" xfId="1" applyNumberFormat="1" applyFill="1" applyBorder="1" applyAlignment="1">
      <alignment vertical="top"/>
    </xf>
    <xf numFmtId="164" fontId="27" fillId="0" borderId="10" xfId="2" applyNumberFormat="1" applyFont="1" applyFill="1" applyBorder="1" applyAlignment="1">
      <alignment vertical="top"/>
    </xf>
    <xf numFmtId="3" fontId="10" fillId="0" borderId="10" xfId="1" applyNumberFormat="1" applyFont="1" applyFill="1" applyBorder="1" applyAlignment="1">
      <alignment horizontal="center" vertical="top"/>
    </xf>
    <xf numFmtId="0" fontId="3" fillId="3" borderId="2" xfId="0" applyFont="1" applyFill="1" applyBorder="1" applyAlignment="1">
      <alignment horizontal="center" vertical="center" wrapText="1"/>
    </xf>
    <xf numFmtId="164" fontId="27" fillId="0" borderId="22" xfId="1" applyNumberFormat="1" applyFont="1" applyFill="1" applyBorder="1" applyAlignment="1">
      <alignment vertical="top"/>
    </xf>
    <xf numFmtId="164" fontId="27" fillId="0" borderId="22" xfId="2" applyNumberFormat="1" applyFont="1" applyFill="1" applyBorder="1" applyAlignment="1">
      <alignment vertical="top"/>
    </xf>
    <xf numFmtId="3" fontId="21" fillId="0" borderId="22" xfId="0" applyNumberFormat="1" applyFont="1" applyFill="1" applyBorder="1" applyAlignment="1">
      <alignment horizontal="center" vertical="center"/>
    </xf>
    <xf numFmtId="164" fontId="10" fillId="0" borderId="10" xfId="1" applyNumberFormat="1" applyFont="1" applyFill="1" applyBorder="1" applyAlignment="1">
      <alignment vertical="top"/>
    </xf>
    <xf numFmtId="0" fontId="2" fillId="3" borderId="6" xfId="0" applyFont="1" applyFill="1" applyBorder="1" applyAlignment="1">
      <alignment horizontal="left"/>
    </xf>
    <xf numFmtId="0" fontId="2" fillId="3" borderId="7" xfId="0" applyFont="1" applyFill="1" applyBorder="1" applyAlignment="1">
      <alignment horizontal="left"/>
    </xf>
    <xf numFmtId="0" fontId="2" fillId="3" borderId="8" xfId="0" applyFont="1" applyFill="1" applyBorder="1" applyAlignment="1">
      <alignment horizontal="left"/>
    </xf>
    <xf numFmtId="0" fontId="5" fillId="2" borderId="9"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3" fillId="5" borderId="10" xfId="0" applyFont="1" applyFill="1" applyBorder="1" applyAlignment="1">
      <alignment horizontal="center" vertical="center" wrapText="1"/>
    </xf>
    <xf numFmtId="44" fontId="25" fillId="6" borderId="33" xfId="0" applyNumberFormat="1" applyFont="1" applyFill="1" applyBorder="1" applyAlignment="1">
      <alignment horizontal="center" vertical="center" wrapText="1"/>
    </xf>
    <xf numFmtId="44" fontId="14" fillId="6" borderId="34" xfId="0" applyNumberFormat="1" applyFont="1" applyFill="1" applyBorder="1" applyAlignment="1">
      <alignment horizontal="center" vertical="center" wrapText="1"/>
    </xf>
    <xf numFmtId="44" fontId="14" fillId="6" borderId="22" xfId="0" applyNumberFormat="1"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6" fillId="7" borderId="10" xfId="0" applyFont="1" applyFill="1" applyBorder="1" applyAlignment="1">
      <alignment horizontal="center" vertical="center" wrapText="1"/>
    </xf>
    <xf numFmtId="0" fontId="23" fillId="2" borderId="11" xfId="0" applyFont="1" applyFill="1" applyBorder="1" applyAlignment="1">
      <alignment horizontal="center" vertical="top" wrapText="1"/>
    </xf>
    <xf numFmtId="0" fontId="23" fillId="2" borderId="12" xfId="0" applyFont="1" applyFill="1" applyBorder="1" applyAlignment="1">
      <alignment horizontal="center" vertical="top" wrapText="1"/>
    </xf>
    <xf numFmtId="0" fontId="23" fillId="2" borderId="13" xfId="0" applyFont="1" applyFill="1" applyBorder="1" applyAlignment="1">
      <alignment horizontal="center" vertical="top" wrapText="1"/>
    </xf>
    <xf numFmtId="0" fontId="12" fillId="0" borderId="33" xfId="0" applyFont="1" applyFill="1" applyBorder="1" applyAlignment="1">
      <alignment horizontal="center" vertical="center" wrapText="1"/>
    </xf>
    <xf numFmtId="0" fontId="12" fillId="10" borderId="34" xfId="0" applyFont="1" applyFill="1" applyBorder="1" applyAlignment="1">
      <alignment horizontal="center" vertical="center" wrapText="1"/>
    </xf>
    <xf numFmtId="0" fontId="12" fillId="10" borderId="22" xfId="0" applyFont="1" applyFill="1" applyBorder="1" applyAlignment="1">
      <alignment horizontal="center" vertical="center" wrapText="1"/>
    </xf>
    <xf numFmtId="0" fontId="16" fillId="10" borderId="10" xfId="0" applyFont="1" applyFill="1" applyBorder="1" applyAlignment="1">
      <alignment horizontal="center" vertical="center" wrapText="1"/>
    </xf>
    <xf numFmtId="0" fontId="18" fillId="8" borderId="10" xfId="0" applyFont="1" applyFill="1" applyBorder="1" applyAlignment="1">
      <alignment horizontal="center" wrapText="1"/>
    </xf>
    <xf numFmtId="0" fontId="5" fillId="2" borderId="14"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4" fillId="2" borderId="10" xfId="0" applyFont="1" applyFill="1" applyBorder="1" applyAlignment="1">
      <alignment horizontal="center" vertical="center"/>
    </xf>
    <xf numFmtId="3" fontId="1" fillId="2" borderId="24" xfId="0" applyNumberFormat="1" applyFont="1" applyFill="1" applyBorder="1" applyAlignment="1">
      <alignment horizontal="center" vertical="center"/>
    </xf>
    <xf numFmtId="3" fontId="1" fillId="2" borderId="25" xfId="0" applyNumberFormat="1" applyFont="1" applyFill="1" applyBorder="1" applyAlignment="1">
      <alignment horizontal="center" vertical="center"/>
    </xf>
    <xf numFmtId="3" fontId="1" fillId="2" borderId="26" xfId="0" applyNumberFormat="1" applyFont="1" applyFill="1" applyBorder="1" applyAlignment="1">
      <alignment horizontal="center" vertical="center"/>
    </xf>
    <xf numFmtId="0" fontId="22" fillId="2" borderId="29" xfId="0" applyFont="1" applyFill="1" applyBorder="1" applyAlignment="1">
      <alignment horizontal="left" vertical="top" wrapText="1"/>
    </xf>
    <xf numFmtId="0" fontId="22" fillId="2" borderId="30" xfId="0" applyFont="1" applyFill="1" applyBorder="1" applyAlignment="1">
      <alignment horizontal="left" vertical="top" wrapText="1"/>
    </xf>
    <xf numFmtId="0" fontId="22" fillId="2" borderId="31" xfId="0" applyFont="1" applyFill="1" applyBorder="1" applyAlignment="1">
      <alignment horizontal="left" vertical="top" wrapText="1"/>
    </xf>
    <xf numFmtId="0" fontId="10" fillId="0" borderId="0" xfId="0" applyFont="1" applyFill="1" applyBorder="1" applyAlignment="1">
      <alignment horizontal="center" vertical="center"/>
    </xf>
  </cellXfs>
  <cellStyles count="3">
    <cellStyle name="Moneda" xfId="2" builtinId="4"/>
    <cellStyle name="Normal" xfId="0" builtinId="0"/>
    <cellStyle name="Normal 2" xfId="1" xr:uid="{00000000-0005-0000-0000-000001000000}"/>
  </cellStyles>
  <dxfs count="0"/>
  <tableStyles count="0" defaultTableStyle="TableStyleMedium9" defaultPivotStyle="PivotStyleLight16"/>
  <colors>
    <mruColors>
      <color rgb="FFFFE7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2.100.88\Tablas%20Compartida\Users\SCHAVEZ\AppData\Local\Temp\Rar$DIa0.636\PLANILLA%20DE%20CLASIFICADOR%20TEMATIC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foque de Género"/>
      <sheetName val="ORDENADO X NOMBRE"/>
      <sheetName val="Hoja4"/>
    </sheetNames>
    <sheetDataSet>
      <sheetData sheetId="0"/>
      <sheetData sheetId="1">
        <row r="24">
          <cell r="H24">
            <v>3468</v>
          </cell>
          <cell r="I24">
            <v>3468</v>
          </cell>
          <cell r="J24">
            <v>0</v>
          </cell>
        </row>
        <row r="25">
          <cell r="H25">
            <v>230384</v>
          </cell>
          <cell r="I25">
            <v>230384</v>
          </cell>
          <cell r="J25">
            <v>18845</v>
          </cell>
        </row>
        <row r="26">
          <cell r="H26">
            <v>39000</v>
          </cell>
          <cell r="I26">
            <v>39000</v>
          </cell>
          <cell r="J26">
            <v>0</v>
          </cell>
        </row>
        <row r="27">
          <cell r="H27">
            <v>43000</v>
          </cell>
          <cell r="I27">
            <v>43000</v>
          </cell>
          <cell r="J27">
            <v>27875</v>
          </cell>
        </row>
        <row r="28">
          <cell r="H28">
            <v>12600</v>
          </cell>
          <cell r="I28">
            <v>12600</v>
          </cell>
          <cell r="J28">
            <v>0</v>
          </cell>
        </row>
        <row r="29">
          <cell r="H29">
            <v>60000</v>
          </cell>
          <cell r="I29">
            <v>60000</v>
          </cell>
          <cell r="J29">
            <v>0</v>
          </cell>
        </row>
        <row r="30">
          <cell r="H30">
            <v>587800</v>
          </cell>
          <cell r="I30">
            <v>587800</v>
          </cell>
          <cell r="J30">
            <v>328019.95</v>
          </cell>
        </row>
        <row r="31">
          <cell r="H31">
            <v>9630</v>
          </cell>
          <cell r="I31">
            <v>9630</v>
          </cell>
          <cell r="J31">
            <v>0</v>
          </cell>
        </row>
        <row r="32">
          <cell r="H32">
            <v>8300</v>
          </cell>
          <cell r="I32">
            <v>8300</v>
          </cell>
          <cell r="J32">
            <v>0</v>
          </cell>
        </row>
        <row r="33">
          <cell r="H33">
            <v>3500</v>
          </cell>
          <cell r="I33">
            <v>3500</v>
          </cell>
          <cell r="J33">
            <v>2100</v>
          </cell>
        </row>
        <row r="34">
          <cell r="H34">
            <v>13200</v>
          </cell>
          <cell r="I34">
            <v>13200</v>
          </cell>
          <cell r="J34">
            <v>2002</v>
          </cell>
        </row>
        <row r="35">
          <cell r="H35">
            <v>2000</v>
          </cell>
          <cell r="I35">
            <v>2000</v>
          </cell>
          <cell r="J35">
            <v>0</v>
          </cell>
        </row>
        <row r="36">
          <cell r="H36">
            <v>287817.42</v>
          </cell>
          <cell r="I36">
            <v>287817.42</v>
          </cell>
          <cell r="J36">
            <v>25372.23</v>
          </cell>
        </row>
        <row r="37">
          <cell r="H37">
            <v>2468808</v>
          </cell>
          <cell r="I37">
            <v>2468808</v>
          </cell>
          <cell r="J37">
            <v>1424471.77</v>
          </cell>
        </row>
        <row r="38">
          <cell r="H38">
            <v>64700</v>
          </cell>
          <cell r="I38">
            <v>64700</v>
          </cell>
          <cell r="J38">
            <v>24066</v>
          </cell>
        </row>
        <row r="39">
          <cell r="H39">
            <v>5050</v>
          </cell>
          <cell r="I39">
            <v>5050</v>
          </cell>
          <cell r="J39">
            <v>0</v>
          </cell>
        </row>
        <row r="40">
          <cell r="H40">
            <v>22500</v>
          </cell>
          <cell r="I40">
            <v>22500</v>
          </cell>
          <cell r="J40">
            <v>13125</v>
          </cell>
        </row>
        <row r="41">
          <cell r="H41">
            <v>4500</v>
          </cell>
          <cell r="I41">
            <v>4500</v>
          </cell>
          <cell r="J41">
            <v>0</v>
          </cell>
        </row>
        <row r="42">
          <cell r="H42">
            <v>10300</v>
          </cell>
          <cell r="I42">
            <v>10300</v>
          </cell>
          <cell r="J42">
            <v>0</v>
          </cell>
        </row>
        <row r="43">
          <cell r="H43">
            <v>126000</v>
          </cell>
          <cell r="I43">
            <v>116000</v>
          </cell>
          <cell r="J43">
            <v>0</v>
          </cell>
        </row>
        <row r="44">
          <cell r="H44">
            <v>480</v>
          </cell>
          <cell r="I44">
            <v>480</v>
          </cell>
          <cell r="J44">
            <v>0</v>
          </cell>
        </row>
        <row r="45">
          <cell r="H45">
            <v>294983.67</v>
          </cell>
          <cell r="I45">
            <v>294983.67</v>
          </cell>
          <cell r="J45">
            <v>0</v>
          </cell>
        </row>
        <row r="46">
          <cell r="H46">
            <v>29000</v>
          </cell>
          <cell r="I46">
            <v>29000</v>
          </cell>
          <cell r="J46">
            <v>13600</v>
          </cell>
        </row>
        <row r="47">
          <cell r="H47">
            <v>15900</v>
          </cell>
          <cell r="I47">
            <v>15900</v>
          </cell>
          <cell r="J47">
            <v>7825</v>
          </cell>
        </row>
        <row r="48">
          <cell r="H48">
            <v>10800</v>
          </cell>
          <cell r="I48">
            <v>10800</v>
          </cell>
          <cell r="J48">
            <v>7812.5</v>
          </cell>
        </row>
        <row r="49">
          <cell r="H49">
            <v>2700</v>
          </cell>
          <cell r="I49">
            <v>2700</v>
          </cell>
          <cell r="J49">
            <v>0</v>
          </cell>
        </row>
        <row r="50">
          <cell r="H50">
            <v>23500</v>
          </cell>
          <cell r="I50">
            <v>23500</v>
          </cell>
          <cell r="J50">
            <v>0</v>
          </cell>
        </row>
        <row r="51">
          <cell r="H51">
            <v>7500</v>
          </cell>
          <cell r="I51">
            <v>17500</v>
          </cell>
          <cell r="J51">
            <v>0</v>
          </cell>
        </row>
        <row r="52">
          <cell r="H52">
            <v>276460.79999999999</v>
          </cell>
          <cell r="I52">
            <v>276460.79999999999</v>
          </cell>
          <cell r="J52">
            <v>0</v>
          </cell>
        </row>
        <row r="53">
          <cell r="H53">
            <v>295800</v>
          </cell>
          <cell r="I53">
            <v>295800</v>
          </cell>
          <cell r="J53">
            <v>186000</v>
          </cell>
        </row>
        <row r="54">
          <cell r="H54">
            <v>334943</v>
          </cell>
          <cell r="I54">
            <v>334943</v>
          </cell>
          <cell r="J54">
            <v>104558.82</v>
          </cell>
        </row>
        <row r="56">
          <cell r="H56">
            <v>246500</v>
          </cell>
          <cell r="I56">
            <v>246500</v>
          </cell>
          <cell r="J56">
            <v>22000</v>
          </cell>
        </row>
        <row r="57">
          <cell r="H57">
            <v>24000</v>
          </cell>
          <cell r="I57">
            <v>24000</v>
          </cell>
          <cell r="J57">
            <v>4900</v>
          </cell>
        </row>
        <row r="58">
          <cell r="H58">
            <v>14700</v>
          </cell>
          <cell r="I58">
            <v>14700</v>
          </cell>
          <cell r="J58">
            <v>9687.5</v>
          </cell>
        </row>
        <row r="59">
          <cell r="H59">
            <v>6810</v>
          </cell>
          <cell r="I59">
            <v>6810</v>
          </cell>
          <cell r="J59">
            <v>0</v>
          </cell>
        </row>
        <row r="60">
          <cell r="H60">
            <v>4000</v>
          </cell>
          <cell r="I60">
            <v>4000</v>
          </cell>
          <cell r="J60">
            <v>0</v>
          </cell>
        </row>
        <row r="61">
          <cell r="H61">
            <v>4000</v>
          </cell>
          <cell r="I61">
            <v>4000</v>
          </cell>
          <cell r="J61">
            <v>9.35</v>
          </cell>
        </row>
        <row r="62">
          <cell r="H62">
            <v>205761</v>
          </cell>
          <cell r="I62">
            <v>205761</v>
          </cell>
          <cell r="J62">
            <v>20433.34</v>
          </cell>
        </row>
        <row r="63">
          <cell r="H63">
            <v>3000</v>
          </cell>
          <cell r="I63">
            <v>3000</v>
          </cell>
          <cell r="J63">
            <v>0</v>
          </cell>
        </row>
        <row r="64">
          <cell r="H64">
            <v>1500</v>
          </cell>
          <cell r="I64">
            <v>1500</v>
          </cell>
          <cell r="J64">
            <v>0</v>
          </cell>
        </row>
        <row r="65">
          <cell r="H65">
            <v>99996</v>
          </cell>
          <cell r="I65">
            <v>99996</v>
          </cell>
          <cell r="J65">
            <v>43290.48</v>
          </cell>
        </row>
        <row r="66">
          <cell r="H66">
            <v>246913.2</v>
          </cell>
          <cell r="I66">
            <v>246913.2</v>
          </cell>
          <cell r="J66">
            <v>0</v>
          </cell>
        </row>
        <row r="67">
          <cell r="H67">
            <v>50100</v>
          </cell>
          <cell r="I67">
            <v>50100</v>
          </cell>
          <cell r="J67">
            <v>30425</v>
          </cell>
        </row>
        <row r="68">
          <cell r="H68">
            <v>325</v>
          </cell>
          <cell r="I68">
            <v>325</v>
          </cell>
          <cell r="J68">
            <v>0</v>
          </cell>
        </row>
        <row r="69">
          <cell r="H69">
            <v>75</v>
          </cell>
          <cell r="I69">
            <v>75</v>
          </cell>
          <cell r="J69">
            <v>0</v>
          </cell>
        </row>
        <row r="70">
          <cell r="H70">
            <v>2000</v>
          </cell>
          <cell r="I70">
            <v>2000</v>
          </cell>
          <cell r="J70">
            <v>0</v>
          </cell>
        </row>
        <row r="71">
          <cell r="H71">
            <v>1000</v>
          </cell>
          <cell r="I71">
            <v>1000</v>
          </cell>
          <cell r="J71">
            <v>245</v>
          </cell>
        </row>
        <row r="72">
          <cell r="H72">
            <v>57600</v>
          </cell>
          <cell r="I72">
            <v>25600</v>
          </cell>
          <cell r="J72">
            <v>0</v>
          </cell>
        </row>
        <row r="73">
          <cell r="H73">
            <v>4750</v>
          </cell>
          <cell r="I73">
            <v>4750</v>
          </cell>
          <cell r="J73">
            <v>346</v>
          </cell>
        </row>
        <row r="74">
          <cell r="H74">
            <v>30000</v>
          </cell>
          <cell r="I74">
            <v>30000</v>
          </cell>
          <cell r="J74">
            <v>10000</v>
          </cell>
        </row>
        <row r="75">
          <cell r="H75">
            <v>46200</v>
          </cell>
          <cell r="I75">
            <v>46200</v>
          </cell>
          <cell r="J75">
            <v>15765</v>
          </cell>
        </row>
        <row r="76">
          <cell r="H76">
            <v>17160</v>
          </cell>
          <cell r="I76">
            <v>17160</v>
          </cell>
          <cell r="J76">
            <v>320</v>
          </cell>
        </row>
        <row r="77">
          <cell r="H77">
            <v>13000</v>
          </cell>
          <cell r="I77">
            <v>13000</v>
          </cell>
          <cell r="J77">
            <v>0</v>
          </cell>
        </row>
        <row r="78">
          <cell r="H78">
            <v>284976</v>
          </cell>
          <cell r="I78">
            <v>284976</v>
          </cell>
          <cell r="J78">
            <v>172870</v>
          </cell>
        </row>
        <row r="79">
          <cell r="H79">
            <v>3500</v>
          </cell>
          <cell r="I79">
            <v>3500</v>
          </cell>
          <cell r="J79">
            <v>0</v>
          </cell>
        </row>
        <row r="80">
          <cell r="H80">
            <v>10000</v>
          </cell>
          <cell r="I80">
            <v>40000</v>
          </cell>
          <cell r="J80">
            <v>190.05</v>
          </cell>
        </row>
        <row r="81">
          <cell r="H81">
            <v>4200</v>
          </cell>
          <cell r="I81">
            <v>4200</v>
          </cell>
          <cell r="J81">
            <v>163.5</v>
          </cell>
        </row>
        <row r="82">
          <cell r="H82">
            <v>18300</v>
          </cell>
          <cell r="I82">
            <v>18300</v>
          </cell>
          <cell r="J82">
            <v>6641.66</v>
          </cell>
        </row>
        <row r="83">
          <cell r="H83">
            <v>4000</v>
          </cell>
          <cell r="I83">
            <v>4000</v>
          </cell>
          <cell r="J83">
            <v>145</v>
          </cell>
        </row>
        <row r="84">
          <cell r="H84">
            <v>291149</v>
          </cell>
          <cell r="I84">
            <v>291149</v>
          </cell>
          <cell r="J84">
            <v>82162.570000000007</v>
          </cell>
        </row>
        <row r="85">
          <cell r="H85">
            <v>263456.39</v>
          </cell>
          <cell r="I85">
            <v>263456.39</v>
          </cell>
          <cell r="J85">
            <v>0</v>
          </cell>
        </row>
        <row r="86">
          <cell r="H86">
            <v>475100</v>
          </cell>
          <cell r="I86">
            <v>475100</v>
          </cell>
          <cell r="J86">
            <v>267016.63</v>
          </cell>
        </row>
        <row r="87">
          <cell r="H87">
            <v>9000</v>
          </cell>
          <cell r="I87">
            <v>9000</v>
          </cell>
          <cell r="J87">
            <v>4775</v>
          </cell>
        </row>
        <row r="88">
          <cell r="H88">
            <v>1150</v>
          </cell>
          <cell r="I88">
            <v>1150</v>
          </cell>
          <cell r="J88">
            <v>0</v>
          </cell>
        </row>
        <row r="89">
          <cell r="H89">
            <v>2184156</v>
          </cell>
          <cell r="I89">
            <v>2184156</v>
          </cell>
          <cell r="J89">
            <v>1237948.1499999999</v>
          </cell>
        </row>
        <row r="90">
          <cell r="H90">
            <v>200</v>
          </cell>
          <cell r="I90">
            <v>200</v>
          </cell>
          <cell r="J90">
            <v>174</v>
          </cell>
        </row>
        <row r="91">
          <cell r="H91">
            <v>14800</v>
          </cell>
          <cell r="I91">
            <v>14800</v>
          </cell>
          <cell r="J91">
            <v>394.5</v>
          </cell>
        </row>
        <row r="92">
          <cell r="H92">
            <v>23500</v>
          </cell>
          <cell r="I92">
            <v>23500</v>
          </cell>
          <cell r="J92">
            <v>0</v>
          </cell>
        </row>
        <row r="94">
          <cell r="H94">
            <v>8000</v>
          </cell>
          <cell r="I94">
            <v>8000</v>
          </cell>
          <cell r="J94">
            <v>0</v>
          </cell>
        </row>
        <row r="95">
          <cell r="H95">
            <v>140000</v>
          </cell>
          <cell r="I95">
            <v>140000</v>
          </cell>
          <cell r="J95">
            <v>47754.19</v>
          </cell>
        </row>
        <row r="96">
          <cell r="H96">
            <v>30900</v>
          </cell>
          <cell r="I96">
            <v>30900</v>
          </cell>
          <cell r="J96">
            <v>23175</v>
          </cell>
        </row>
        <row r="97">
          <cell r="H97">
            <v>50</v>
          </cell>
          <cell r="I97">
            <v>50</v>
          </cell>
          <cell r="J97">
            <v>0</v>
          </cell>
        </row>
        <row r="98">
          <cell r="H98">
            <v>147124.79999999999</v>
          </cell>
          <cell r="I98">
            <v>147124.79999999999</v>
          </cell>
          <cell r="J98">
            <v>0</v>
          </cell>
        </row>
        <row r="99">
          <cell r="H99">
            <v>55445</v>
          </cell>
          <cell r="I99">
            <v>44445</v>
          </cell>
          <cell r="J99">
            <v>0</v>
          </cell>
        </row>
        <row r="100">
          <cell r="H100">
            <v>175828</v>
          </cell>
          <cell r="I100">
            <v>175828</v>
          </cell>
          <cell r="J100">
            <v>53223.360000000001</v>
          </cell>
        </row>
        <row r="101">
          <cell r="H101">
            <v>0</v>
          </cell>
          <cell r="I101">
            <v>6000</v>
          </cell>
          <cell r="J101">
            <v>0</v>
          </cell>
        </row>
        <row r="102">
          <cell r="H102">
            <v>209500</v>
          </cell>
          <cell r="I102">
            <v>209500</v>
          </cell>
          <cell r="J102">
            <v>115520.01</v>
          </cell>
        </row>
        <row r="103">
          <cell r="H103">
            <v>21000</v>
          </cell>
          <cell r="I103">
            <v>21000</v>
          </cell>
          <cell r="J103">
            <v>12758.33</v>
          </cell>
        </row>
        <row r="104">
          <cell r="H104">
            <v>1116348</v>
          </cell>
          <cell r="I104">
            <v>1116348</v>
          </cell>
          <cell r="J104">
            <v>630626.84</v>
          </cell>
        </row>
        <row r="105">
          <cell r="H105">
            <v>156982.16</v>
          </cell>
          <cell r="I105">
            <v>156982.16</v>
          </cell>
          <cell r="J105">
            <v>0</v>
          </cell>
        </row>
        <row r="106">
          <cell r="H106">
            <v>354900</v>
          </cell>
          <cell r="I106">
            <v>354900</v>
          </cell>
          <cell r="J106">
            <v>261675</v>
          </cell>
        </row>
        <row r="107">
          <cell r="H107">
            <v>14500</v>
          </cell>
          <cell r="I107">
            <v>14500</v>
          </cell>
          <cell r="J107">
            <v>2100</v>
          </cell>
        </row>
        <row r="108">
          <cell r="H108">
            <v>103700</v>
          </cell>
          <cell r="I108">
            <v>103700</v>
          </cell>
          <cell r="J108">
            <v>82150</v>
          </cell>
        </row>
        <row r="109">
          <cell r="H109">
            <v>122604</v>
          </cell>
          <cell r="I109">
            <v>122604</v>
          </cell>
          <cell r="J109">
            <v>0</v>
          </cell>
        </row>
        <row r="110">
          <cell r="H110">
            <v>25885</v>
          </cell>
          <cell r="I110">
            <v>25885</v>
          </cell>
          <cell r="J110">
            <v>0</v>
          </cell>
        </row>
        <row r="111">
          <cell r="H111">
            <v>22500</v>
          </cell>
          <cell r="I111">
            <v>22500</v>
          </cell>
          <cell r="J111">
            <v>13875</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76AC9-0DC8-4131-A084-16F4B1C2B5E9}">
  <dimension ref="A1:U173"/>
  <sheetViews>
    <sheetView showGridLines="0" showZeros="0" tabSelected="1" view="pageBreakPreview" zoomScale="70" zoomScaleNormal="25" zoomScaleSheetLayoutView="70" workbookViewId="0">
      <selection activeCell="E21" sqref="E21"/>
    </sheetView>
  </sheetViews>
  <sheetFormatPr baseColWidth="10" defaultColWidth="15.140625" defaultRowHeight="14.25" x14ac:dyDescent="0.2"/>
  <cols>
    <col min="1" max="8" width="15.140625" style="5" customWidth="1"/>
    <col min="9" max="9" width="6.7109375" style="5" hidden="1" customWidth="1"/>
    <col min="10" max="12" width="15.140625" style="5" customWidth="1"/>
    <col min="13" max="13" width="34.140625" style="5" customWidth="1"/>
    <col min="14" max="14" width="33.7109375" style="5" customWidth="1"/>
    <col min="15" max="16" width="31.42578125" style="5" customWidth="1"/>
    <col min="17" max="17" width="28.28515625" style="5" customWidth="1"/>
    <col min="18" max="18" width="30.140625" style="5" customWidth="1"/>
    <col min="19" max="19" width="30.5703125" style="5" customWidth="1"/>
    <col min="20" max="20" width="95" style="5" customWidth="1"/>
    <col min="21" max="21" width="0" style="5" hidden="1" customWidth="1"/>
    <col min="22" max="16384" width="15.140625" style="5"/>
  </cols>
  <sheetData>
    <row r="1" spans="1:21" ht="15" x14ac:dyDescent="0.25">
      <c r="A1" s="1" t="s">
        <v>0</v>
      </c>
      <c r="B1" s="2"/>
      <c r="C1" s="3"/>
      <c r="D1" s="3"/>
      <c r="E1" s="3"/>
      <c r="F1" s="3"/>
      <c r="G1" s="3"/>
      <c r="H1" s="3"/>
      <c r="I1" s="3"/>
      <c r="J1" s="3"/>
      <c r="K1" s="3"/>
      <c r="L1" s="3"/>
      <c r="M1" s="3"/>
      <c r="N1" s="3"/>
      <c r="O1" s="3"/>
      <c r="P1" s="3"/>
      <c r="Q1" s="3"/>
      <c r="R1" s="3"/>
      <c r="S1" s="3"/>
      <c r="T1" s="4"/>
    </row>
    <row r="2" spans="1:21" ht="15" x14ac:dyDescent="0.25">
      <c r="A2" s="6" t="s">
        <v>1</v>
      </c>
      <c r="B2" s="7"/>
      <c r="C2" s="8"/>
      <c r="D2" s="8"/>
      <c r="E2" s="8"/>
      <c r="F2" s="8"/>
      <c r="G2" s="8"/>
      <c r="H2" s="8"/>
      <c r="I2" s="8"/>
      <c r="J2" s="8"/>
      <c r="K2" s="8"/>
      <c r="L2" s="8"/>
      <c r="M2" s="8"/>
      <c r="N2" s="8"/>
      <c r="O2" s="8"/>
      <c r="P2" s="8"/>
      <c r="Q2" s="8"/>
      <c r="R2" s="8"/>
      <c r="S2" s="8"/>
      <c r="T2" s="9"/>
    </row>
    <row r="3" spans="1:21" ht="15" x14ac:dyDescent="0.25">
      <c r="A3" s="6"/>
      <c r="B3" s="7"/>
      <c r="C3" s="8"/>
      <c r="D3" s="8"/>
      <c r="E3" s="8"/>
      <c r="F3" s="8"/>
      <c r="G3" s="8"/>
      <c r="H3" s="8"/>
      <c r="I3" s="8"/>
      <c r="J3" s="8"/>
      <c r="K3" s="8"/>
      <c r="L3" s="8"/>
      <c r="M3" s="8"/>
      <c r="N3" s="8"/>
      <c r="O3" s="8"/>
      <c r="P3" s="8"/>
      <c r="Q3" s="8"/>
      <c r="R3" s="8"/>
      <c r="S3" s="8"/>
      <c r="T3" s="9"/>
    </row>
    <row r="4" spans="1:21" ht="15" x14ac:dyDescent="0.25">
      <c r="A4" s="10" t="s">
        <v>2</v>
      </c>
      <c r="B4" s="11"/>
      <c r="C4" s="98" t="s">
        <v>3</v>
      </c>
      <c r="D4" s="99"/>
      <c r="E4" s="99"/>
      <c r="F4" s="99"/>
      <c r="G4" s="99"/>
      <c r="H4" s="99"/>
      <c r="I4" s="99"/>
      <c r="J4" s="99"/>
      <c r="K4" s="99"/>
      <c r="L4" s="99"/>
      <c r="M4" s="99"/>
      <c r="N4" s="99"/>
      <c r="O4" s="99"/>
      <c r="P4" s="99"/>
      <c r="Q4" s="99"/>
      <c r="R4" s="99"/>
      <c r="S4" s="99"/>
      <c r="T4" s="100"/>
    </row>
    <row r="5" spans="1:21" ht="4.5" customHeight="1" x14ac:dyDescent="0.25">
      <c r="A5" s="12"/>
      <c r="B5" s="13"/>
      <c r="C5" s="8"/>
      <c r="D5" s="8"/>
      <c r="E5" s="8"/>
      <c r="F5" s="8"/>
      <c r="G5" s="8"/>
      <c r="H5" s="8"/>
      <c r="I5" s="8"/>
      <c r="J5" s="8"/>
      <c r="K5" s="8"/>
      <c r="L5" s="8"/>
      <c r="M5" s="8"/>
      <c r="N5" s="8"/>
      <c r="O5" s="8"/>
      <c r="P5" s="8"/>
      <c r="Q5" s="8"/>
      <c r="R5" s="8"/>
      <c r="S5" s="8"/>
      <c r="T5" s="9"/>
    </row>
    <row r="6" spans="1:21" ht="15" x14ac:dyDescent="0.25">
      <c r="A6" s="10" t="s">
        <v>4</v>
      </c>
      <c r="B6" s="11"/>
      <c r="C6" s="98" t="s">
        <v>142</v>
      </c>
      <c r="D6" s="99"/>
      <c r="E6" s="99"/>
      <c r="F6" s="99"/>
      <c r="G6" s="99"/>
      <c r="H6" s="99"/>
      <c r="I6" s="99"/>
      <c r="J6" s="99"/>
      <c r="K6" s="99"/>
      <c r="L6" s="99"/>
      <c r="M6" s="99"/>
      <c r="N6" s="99"/>
      <c r="O6" s="99"/>
      <c r="P6" s="99"/>
      <c r="Q6" s="99"/>
      <c r="R6" s="99"/>
      <c r="S6" s="99"/>
      <c r="T6" s="100"/>
    </row>
    <row r="7" spans="1:21" ht="15" x14ac:dyDescent="0.25">
      <c r="A7" s="6"/>
      <c r="B7" s="7"/>
      <c r="C7" s="8"/>
      <c r="D7" s="8"/>
      <c r="E7" s="8"/>
      <c r="F7" s="8"/>
      <c r="G7" s="8"/>
      <c r="H7" s="8"/>
      <c r="I7" s="8"/>
      <c r="J7" s="8"/>
      <c r="K7" s="8"/>
      <c r="L7" s="8"/>
      <c r="M7" s="8"/>
      <c r="N7" s="8"/>
      <c r="O7" s="8"/>
      <c r="P7" s="8"/>
      <c r="Q7" s="8"/>
      <c r="R7" s="8"/>
      <c r="S7" s="8"/>
      <c r="T7" s="9"/>
    </row>
    <row r="8" spans="1:21" s="18" customFormat="1" ht="15" x14ac:dyDescent="0.25">
      <c r="A8" s="14" t="s">
        <v>5</v>
      </c>
      <c r="B8" s="15"/>
      <c r="C8" s="15"/>
      <c r="D8" s="15"/>
      <c r="E8" s="15"/>
      <c r="F8" s="15"/>
      <c r="G8" s="15"/>
      <c r="H8" s="15"/>
      <c r="I8" s="15"/>
      <c r="J8" s="15"/>
      <c r="K8" s="15"/>
      <c r="L8" s="15"/>
      <c r="M8" s="16"/>
      <c r="N8" s="16"/>
      <c r="O8" s="16"/>
      <c r="P8" s="16"/>
      <c r="Q8" s="16"/>
      <c r="R8" s="16"/>
      <c r="S8" s="16"/>
      <c r="T8" s="17"/>
    </row>
    <row r="9" spans="1:21" s="20" customFormat="1" ht="15.75" thickBot="1" x14ac:dyDescent="0.3">
      <c r="A9" s="19"/>
      <c r="M9" s="7"/>
      <c r="N9" s="7"/>
      <c r="O9" s="7"/>
      <c r="P9" s="7"/>
      <c r="Q9" s="7"/>
      <c r="R9" s="7"/>
      <c r="S9" s="7"/>
      <c r="T9" s="21"/>
    </row>
    <row r="10" spans="1:21" s="20" customFormat="1" ht="51" customHeight="1" thickBot="1" x14ac:dyDescent="0.25">
      <c r="A10" s="101" t="s">
        <v>6</v>
      </c>
      <c r="B10" s="103" t="s">
        <v>7</v>
      </c>
      <c r="C10" s="104"/>
      <c r="D10" s="104"/>
      <c r="E10" s="104"/>
      <c r="F10" s="104"/>
      <c r="G10" s="104"/>
      <c r="H10" s="105"/>
      <c r="I10" s="82"/>
      <c r="J10" s="106" t="s">
        <v>8</v>
      </c>
      <c r="K10" s="107"/>
      <c r="L10" s="108"/>
      <c r="M10" s="109" t="s">
        <v>9</v>
      </c>
      <c r="N10" s="110"/>
      <c r="O10" s="110"/>
      <c r="P10" s="93"/>
      <c r="Q10" s="103" t="s">
        <v>10</v>
      </c>
      <c r="R10" s="111"/>
      <c r="S10" s="111"/>
      <c r="T10" s="112"/>
      <c r="U10" s="22"/>
    </row>
    <row r="11" spans="1:21" s="20" customFormat="1" ht="78" customHeight="1" thickBot="1" x14ac:dyDescent="0.25">
      <c r="A11" s="102"/>
      <c r="B11" s="67" t="s">
        <v>11</v>
      </c>
      <c r="C11" s="68" t="s">
        <v>12</v>
      </c>
      <c r="D11" s="68" t="s">
        <v>13</v>
      </c>
      <c r="E11" s="68" t="s">
        <v>14</v>
      </c>
      <c r="F11" s="68" t="s">
        <v>15</v>
      </c>
      <c r="G11" s="68" t="s">
        <v>16</v>
      </c>
      <c r="H11" s="69" t="s">
        <v>17</v>
      </c>
      <c r="I11" s="70" t="s">
        <v>56</v>
      </c>
      <c r="J11" s="71" t="s">
        <v>18</v>
      </c>
      <c r="K11" s="71" t="s">
        <v>19</v>
      </c>
      <c r="L11" s="72" t="s">
        <v>20</v>
      </c>
      <c r="M11" s="75" t="s">
        <v>21</v>
      </c>
      <c r="N11" s="76" t="s">
        <v>22</v>
      </c>
      <c r="O11" s="77" t="s">
        <v>140</v>
      </c>
      <c r="P11" s="77" t="s">
        <v>141</v>
      </c>
      <c r="Q11" s="78" t="s">
        <v>23</v>
      </c>
      <c r="R11" s="79" t="s">
        <v>24</v>
      </c>
      <c r="S11" s="76" t="s">
        <v>25</v>
      </c>
      <c r="T11" s="80" t="s">
        <v>26</v>
      </c>
    </row>
    <row r="12" spans="1:21" s="28" customFormat="1" ht="15.75" x14ac:dyDescent="0.25">
      <c r="A12" s="64">
        <v>1</v>
      </c>
      <c r="B12" s="64">
        <v>12100108</v>
      </c>
      <c r="C12" s="64">
        <v>12</v>
      </c>
      <c r="D12" s="65" t="s">
        <v>84</v>
      </c>
      <c r="E12" s="65" t="s">
        <v>28</v>
      </c>
      <c r="F12" s="66" t="s">
        <v>28</v>
      </c>
      <c r="G12" s="65" t="s">
        <v>27</v>
      </c>
      <c r="H12" s="65" t="s">
        <v>29</v>
      </c>
      <c r="I12" s="65" t="s">
        <v>94</v>
      </c>
      <c r="J12" s="65" t="s">
        <v>30</v>
      </c>
      <c r="K12" s="65" t="s">
        <v>31</v>
      </c>
      <c r="L12" s="65" t="s">
        <v>31</v>
      </c>
      <c r="M12" s="89">
        <v>67725</v>
      </c>
      <c r="N12" s="89">
        <v>67725</v>
      </c>
      <c r="O12" s="89">
        <v>0</v>
      </c>
      <c r="P12" s="94">
        <f>+S12-O12</f>
        <v>562</v>
      </c>
      <c r="Q12" s="74">
        <f t="shared" ref="Q12:Q43" si="0">+M12/3</f>
        <v>22575</v>
      </c>
      <c r="R12" s="74">
        <f t="shared" ref="R12:R43" si="1">+(N12/3)</f>
        <v>22575</v>
      </c>
      <c r="S12" s="73">
        <v>562</v>
      </c>
      <c r="T12" s="113" t="s">
        <v>87</v>
      </c>
      <c r="U12" s="64">
        <v>3</v>
      </c>
    </row>
    <row r="13" spans="1:21" s="28" customFormat="1" ht="15.75" x14ac:dyDescent="0.25">
      <c r="A13" s="23">
        <f>+A12+1</f>
        <v>2</v>
      </c>
      <c r="B13" s="64">
        <v>12100108</v>
      </c>
      <c r="C13" s="64">
        <v>12</v>
      </c>
      <c r="D13" s="65" t="s">
        <v>84</v>
      </c>
      <c r="E13" s="65" t="s">
        <v>28</v>
      </c>
      <c r="F13" s="25" t="s">
        <v>28</v>
      </c>
      <c r="G13" s="24" t="s">
        <v>27</v>
      </c>
      <c r="H13" s="24" t="s">
        <v>29</v>
      </c>
      <c r="I13" s="24" t="s">
        <v>95</v>
      </c>
      <c r="J13" s="24" t="s">
        <v>30</v>
      </c>
      <c r="K13" s="65" t="s">
        <v>31</v>
      </c>
      <c r="L13" s="24" t="s">
        <v>31</v>
      </c>
      <c r="M13" s="89">
        <v>138500</v>
      </c>
      <c r="N13" s="89">
        <v>78500</v>
      </c>
      <c r="O13" s="89">
        <v>0</v>
      </c>
      <c r="P13" s="94">
        <f t="shared" ref="P13:P79" si="2">+S13-O13</f>
        <v>181.05</v>
      </c>
      <c r="Q13" s="74">
        <f t="shared" si="0"/>
        <v>46166.666666666664</v>
      </c>
      <c r="R13" s="27">
        <f t="shared" si="1"/>
        <v>26166.666666666668</v>
      </c>
      <c r="S13" s="73">
        <v>181.05</v>
      </c>
      <c r="T13" s="114"/>
      <c r="U13" s="23">
        <v>4</v>
      </c>
    </row>
    <row r="14" spans="1:21" s="28" customFormat="1" ht="15.75" x14ac:dyDescent="0.25">
      <c r="A14" s="23">
        <f t="shared" ref="A14:A77" si="3">+A13+1</f>
        <v>3</v>
      </c>
      <c r="B14" s="64">
        <v>12100108</v>
      </c>
      <c r="C14" s="64">
        <v>12</v>
      </c>
      <c r="D14" s="65" t="s">
        <v>84</v>
      </c>
      <c r="E14" s="65" t="s">
        <v>28</v>
      </c>
      <c r="F14" s="25" t="s">
        <v>28</v>
      </c>
      <c r="G14" s="24" t="s">
        <v>27</v>
      </c>
      <c r="H14" s="24" t="s">
        <v>29</v>
      </c>
      <c r="I14" s="24" t="s">
        <v>96</v>
      </c>
      <c r="J14" s="24" t="s">
        <v>30</v>
      </c>
      <c r="K14" s="65" t="s">
        <v>31</v>
      </c>
      <c r="L14" s="24" t="s">
        <v>31</v>
      </c>
      <c r="M14" s="89">
        <v>50000</v>
      </c>
      <c r="N14" s="89">
        <v>40000</v>
      </c>
      <c r="O14" s="89">
        <v>0</v>
      </c>
      <c r="P14" s="94">
        <f t="shared" si="2"/>
        <v>0</v>
      </c>
      <c r="Q14" s="74">
        <f t="shared" si="0"/>
        <v>16666.666666666668</v>
      </c>
      <c r="R14" s="27">
        <f t="shared" si="1"/>
        <v>13333.333333333334</v>
      </c>
      <c r="S14" s="73"/>
      <c r="T14" s="114"/>
      <c r="U14" s="23">
        <v>5</v>
      </c>
    </row>
    <row r="15" spans="1:21" s="28" customFormat="1" ht="15.75" x14ac:dyDescent="0.25">
      <c r="A15" s="23">
        <f t="shared" si="3"/>
        <v>4</v>
      </c>
      <c r="B15" s="64">
        <v>12100108</v>
      </c>
      <c r="C15" s="64">
        <v>12</v>
      </c>
      <c r="D15" s="65" t="s">
        <v>84</v>
      </c>
      <c r="E15" s="65" t="s">
        <v>28</v>
      </c>
      <c r="F15" s="25" t="s">
        <v>28</v>
      </c>
      <c r="G15" s="24" t="s">
        <v>27</v>
      </c>
      <c r="H15" s="24" t="s">
        <v>29</v>
      </c>
      <c r="I15" s="24" t="s">
        <v>97</v>
      </c>
      <c r="J15" s="24" t="s">
        <v>30</v>
      </c>
      <c r="K15" s="65" t="s">
        <v>31</v>
      </c>
      <c r="L15" s="24" t="s">
        <v>31</v>
      </c>
      <c r="M15" s="89">
        <v>96000</v>
      </c>
      <c r="N15" s="89">
        <v>46000</v>
      </c>
      <c r="O15" s="89">
        <v>0</v>
      </c>
      <c r="P15" s="94">
        <f t="shared" si="2"/>
        <v>312</v>
      </c>
      <c r="Q15" s="74">
        <f t="shared" si="0"/>
        <v>32000</v>
      </c>
      <c r="R15" s="27">
        <f t="shared" si="1"/>
        <v>15333.333333333334</v>
      </c>
      <c r="S15" s="73">
        <v>312</v>
      </c>
      <c r="T15" s="114"/>
      <c r="U15" s="23">
        <v>7</v>
      </c>
    </row>
    <row r="16" spans="1:21" s="28" customFormat="1" ht="15.75" x14ac:dyDescent="0.25">
      <c r="A16" s="23">
        <f t="shared" si="3"/>
        <v>5</v>
      </c>
      <c r="B16" s="64">
        <v>12100108</v>
      </c>
      <c r="C16" s="64">
        <v>12</v>
      </c>
      <c r="D16" s="65" t="s">
        <v>84</v>
      </c>
      <c r="E16" s="65" t="s">
        <v>28</v>
      </c>
      <c r="F16" s="25" t="s">
        <v>28</v>
      </c>
      <c r="G16" s="24" t="s">
        <v>27</v>
      </c>
      <c r="H16" s="24" t="s">
        <v>29</v>
      </c>
      <c r="I16" s="24" t="s">
        <v>98</v>
      </c>
      <c r="J16" s="24" t="s">
        <v>30</v>
      </c>
      <c r="K16" s="65" t="s">
        <v>31</v>
      </c>
      <c r="L16" s="24" t="s">
        <v>31</v>
      </c>
      <c r="M16" s="89">
        <v>42000</v>
      </c>
      <c r="N16" s="89">
        <v>42000</v>
      </c>
      <c r="O16" s="89">
        <v>0</v>
      </c>
      <c r="P16" s="94">
        <f t="shared" si="2"/>
        <v>0</v>
      </c>
      <c r="Q16" s="74">
        <f t="shared" si="0"/>
        <v>14000</v>
      </c>
      <c r="R16" s="27">
        <f t="shared" si="1"/>
        <v>14000</v>
      </c>
      <c r="S16" s="73"/>
      <c r="T16" s="114"/>
      <c r="U16" s="23">
        <v>10</v>
      </c>
    </row>
    <row r="17" spans="1:21" s="28" customFormat="1" ht="15.75" x14ac:dyDescent="0.25">
      <c r="A17" s="23">
        <f t="shared" si="3"/>
        <v>6</v>
      </c>
      <c r="B17" s="64">
        <v>12100108</v>
      </c>
      <c r="C17" s="64">
        <v>12</v>
      </c>
      <c r="D17" s="65" t="s">
        <v>84</v>
      </c>
      <c r="E17" s="65" t="s">
        <v>28</v>
      </c>
      <c r="F17" s="25" t="s">
        <v>28</v>
      </c>
      <c r="G17" s="24" t="s">
        <v>27</v>
      </c>
      <c r="H17" s="24" t="s">
        <v>29</v>
      </c>
      <c r="I17" s="24" t="s">
        <v>99</v>
      </c>
      <c r="J17" s="24" t="s">
        <v>30</v>
      </c>
      <c r="K17" s="65" t="s">
        <v>31</v>
      </c>
      <c r="L17" s="24" t="s">
        <v>31</v>
      </c>
      <c r="M17" s="89">
        <v>28800</v>
      </c>
      <c r="N17" s="89">
        <v>28800</v>
      </c>
      <c r="O17" s="89">
        <v>0</v>
      </c>
      <c r="P17" s="94">
        <f t="shared" si="2"/>
        <v>0</v>
      </c>
      <c r="Q17" s="74">
        <f t="shared" si="0"/>
        <v>9600</v>
      </c>
      <c r="R17" s="27">
        <f t="shared" si="1"/>
        <v>9600</v>
      </c>
      <c r="S17" s="73"/>
      <c r="T17" s="114"/>
      <c r="U17" s="23">
        <v>12</v>
      </c>
    </row>
    <row r="18" spans="1:21" s="28" customFormat="1" ht="15.75" x14ac:dyDescent="0.25">
      <c r="A18" s="23">
        <f t="shared" si="3"/>
        <v>7</v>
      </c>
      <c r="B18" s="64">
        <v>12100108</v>
      </c>
      <c r="C18" s="64">
        <v>12</v>
      </c>
      <c r="D18" s="65" t="s">
        <v>84</v>
      </c>
      <c r="E18" s="65" t="s">
        <v>28</v>
      </c>
      <c r="F18" s="25" t="s">
        <v>28</v>
      </c>
      <c r="G18" s="24" t="s">
        <v>27</v>
      </c>
      <c r="H18" s="24" t="s">
        <v>29</v>
      </c>
      <c r="I18" s="24" t="s">
        <v>100</v>
      </c>
      <c r="J18" s="24" t="s">
        <v>30</v>
      </c>
      <c r="K18" s="65" t="s">
        <v>31</v>
      </c>
      <c r="L18" s="24" t="s">
        <v>31</v>
      </c>
      <c r="M18" s="89">
        <v>7200</v>
      </c>
      <c r="N18" s="89">
        <v>7200</v>
      </c>
      <c r="O18" s="89">
        <v>0</v>
      </c>
      <c r="P18" s="94">
        <f t="shared" si="2"/>
        <v>0</v>
      </c>
      <c r="Q18" s="74">
        <f t="shared" si="0"/>
        <v>2400</v>
      </c>
      <c r="R18" s="27">
        <f t="shared" si="1"/>
        <v>2400</v>
      </c>
      <c r="S18" s="73"/>
      <c r="T18" s="114"/>
      <c r="U18" s="23">
        <v>14</v>
      </c>
    </row>
    <row r="19" spans="1:21" s="28" customFormat="1" ht="15.75" x14ac:dyDescent="0.25">
      <c r="A19" s="23">
        <f t="shared" si="3"/>
        <v>8</v>
      </c>
      <c r="B19" s="64">
        <v>12100108</v>
      </c>
      <c r="C19" s="64">
        <v>12</v>
      </c>
      <c r="D19" s="65" t="s">
        <v>84</v>
      </c>
      <c r="E19" s="65" t="s">
        <v>28</v>
      </c>
      <c r="F19" s="25" t="s">
        <v>28</v>
      </c>
      <c r="G19" s="24" t="s">
        <v>27</v>
      </c>
      <c r="H19" s="24" t="s">
        <v>29</v>
      </c>
      <c r="I19" s="24" t="s">
        <v>75</v>
      </c>
      <c r="J19" s="24" t="s">
        <v>30</v>
      </c>
      <c r="K19" s="65" t="s">
        <v>31</v>
      </c>
      <c r="L19" s="24" t="s">
        <v>31</v>
      </c>
      <c r="M19" s="89">
        <v>203700</v>
      </c>
      <c r="N19" s="89">
        <v>203700</v>
      </c>
      <c r="O19" s="89">
        <v>47583.33</v>
      </c>
      <c r="P19" s="94">
        <f t="shared" si="2"/>
        <v>64008.33</v>
      </c>
      <c r="Q19" s="74">
        <f t="shared" si="0"/>
        <v>67900</v>
      </c>
      <c r="R19" s="27">
        <f t="shared" si="1"/>
        <v>67900</v>
      </c>
      <c r="S19" s="73">
        <v>111591.66</v>
      </c>
      <c r="T19" s="114"/>
      <c r="U19" s="23">
        <v>17</v>
      </c>
    </row>
    <row r="20" spans="1:21" s="28" customFormat="1" ht="15.75" x14ac:dyDescent="0.25">
      <c r="A20" s="23">
        <f t="shared" si="3"/>
        <v>9</v>
      </c>
      <c r="B20" s="64">
        <v>12100108</v>
      </c>
      <c r="C20" s="64">
        <v>12</v>
      </c>
      <c r="D20" s="65" t="s">
        <v>84</v>
      </c>
      <c r="E20" s="65" t="s">
        <v>28</v>
      </c>
      <c r="F20" s="25" t="s">
        <v>28</v>
      </c>
      <c r="G20" s="24" t="s">
        <v>27</v>
      </c>
      <c r="H20" s="24" t="s">
        <v>29</v>
      </c>
      <c r="I20" s="24" t="s">
        <v>72</v>
      </c>
      <c r="J20" s="24" t="s">
        <v>30</v>
      </c>
      <c r="K20" s="65" t="s">
        <v>31</v>
      </c>
      <c r="L20" s="24" t="s">
        <v>31</v>
      </c>
      <c r="M20" s="89">
        <v>9300</v>
      </c>
      <c r="N20" s="89">
        <v>9300</v>
      </c>
      <c r="O20" s="89">
        <v>0</v>
      </c>
      <c r="P20" s="94">
        <f t="shared" si="2"/>
        <v>0</v>
      </c>
      <c r="Q20" s="74">
        <f t="shared" si="0"/>
        <v>3100</v>
      </c>
      <c r="R20" s="27">
        <f t="shared" si="1"/>
        <v>3100</v>
      </c>
      <c r="S20" s="73"/>
      <c r="T20" s="114"/>
      <c r="U20" s="23">
        <v>18</v>
      </c>
    </row>
    <row r="21" spans="1:21" s="28" customFormat="1" ht="15.75" x14ac:dyDescent="0.25">
      <c r="A21" s="23">
        <f t="shared" si="3"/>
        <v>10</v>
      </c>
      <c r="B21" s="64">
        <v>12100108</v>
      </c>
      <c r="C21" s="64">
        <v>12</v>
      </c>
      <c r="D21" s="65" t="s">
        <v>84</v>
      </c>
      <c r="E21" s="65" t="s">
        <v>28</v>
      </c>
      <c r="F21" s="25" t="s">
        <v>28</v>
      </c>
      <c r="G21" s="24" t="s">
        <v>27</v>
      </c>
      <c r="H21" s="24" t="s">
        <v>29</v>
      </c>
      <c r="I21" s="24" t="s">
        <v>101</v>
      </c>
      <c r="J21" s="24" t="s">
        <v>30</v>
      </c>
      <c r="K21" s="65" t="s">
        <v>31</v>
      </c>
      <c r="L21" s="24" t="s">
        <v>31</v>
      </c>
      <c r="M21" s="89">
        <v>1540400</v>
      </c>
      <c r="N21" s="89">
        <v>1535400</v>
      </c>
      <c r="O21" s="89">
        <v>22540</v>
      </c>
      <c r="P21" s="94">
        <f t="shared" si="2"/>
        <v>8775</v>
      </c>
      <c r="Q21" s="74">
        <f t="shared" si="0"/>
        <v>513466.66666666669</v>
      </c>
      <c r="R21" s="27">
        <f t="shared" si="1"/>
        <v>511800</v>
      </c>
      <c r="S21" s="73">
        <v>31315</v>
      </c>
      <c r="T21" s="114"/>
      <c r="U21" s="23">
        <v>20</v>
      </c>
    </row>
    <row r="22" spans="1:21" s="28" customFormat="1" ht="15.75" x14ac:dyDescent="0.25">
      <c r="A22" s="23">
        <f t="shared" si="3"/>
        <v>11</v>
      </c>
      <c r="B22" s="64">
        <v>12100108</v>
      </c>
      <c r="C22" s="64">
        <v>12</v>
      </c>
      <c r="D22" s="65" t="s">
        <v>84</v>
      </c>
      <c r="E22" s="65" t="s">
        <v>28</v>
      </c>
      <c r="F22" s="25" t="s">
        <v>28</v>
      </c>
      <c r="G22" s="24" t="s">
        <v>27</v>
      </c>
      <c r="H22" s="24" t="s">
        <v>29</v>
      </c>
      <c r="I22" s="24" t="s">
        <v>102</v>
      </c>
      <c r="J22" s="24" t="s">
        <v>30</v>
      </c>
      <c r="K22" s="65" t="s">
        <v>31</v>
      </c>
      <c r="L22" s="24" t="s">
        <v>31</v>
      </c>
      <c r="M22" s="89">
        <v>780000</v>
      </c>
      <c r="N22" s="89">
        <v>280000</v>
      </c>
      <c r="O22" s="89">
        <v>0</v>
      </c>
      <c r="P22" s="94">
        <f t="shared" si="2"/>
        <v>0</v>
      </c>
      <c r="Q22" s="74">
        <f t="shared" si="0"/>
        <v>260000</v>
      </c>
      <c r="R22" s="27">
        <f t="shared" si="1"/>
        <v>93333.333333333328</v>
      </c>
      <c r="S22" s="73">
        <v>0</v>
      </c>
      <c r="T22" s="114"/>
      <c r="U22" s="23">
        <v>21</v>
      </c>
    </row>
    <row r="23" spans="1:21" s="28" customFormat="1" ht="15.75" x14ac:dyDescent="0.25">
      <c r="A23" s="23">
        <f t="shared" si="3"/>
        <v>12</v>
      </c>
      <c r="B23" s="64">
        <v>12100108</v>
      </c>
      <c r="C23" s="64">
        <v>12</v>
      </c>
      <c r="D23" s="65" t="s">
        <v>84</v>
      </c>
      <c r="E23" s="65" t="s">
        <v>28</v>
      </c>
      <c r="F23" s="25" t="s">
        <v>28</v>
      </c>
      <c r="G23" s="24" t="s">
        <v>27</v>
      </c>
      <c r="H23" s="24" t="s">
        <v>29</v>
      </c>
      <c r="I23" s="24" t="s">
        <v>78</v>
      </c>
      <c r="J23" s="24" t="s">
        <v>30</v>
      </c>
      <c r="K23" s="65" t="s">
        <v>31</v>
      </c>
      <c r="L23" s="24" t="s">
        <v>31</v>
      </c>
      <c r="M23" s="89">
        <v>660276</v>
      </c>
      <c r="N23" s="89">
        <v>660276</v>
      </c>
      <c r="O23" s="89">
        <v>336434.39</v>
      </c>
      <c r="P23" s="94">
        <f t="shared" si="2"/>
        <v>0</v>
      </c>
      <c r="Q23" s="74">
        <f t="shared" si="0"/>
        <v>220092</v>
      </c>
      <c r="R23" s="27">
        <f t="shared" si="1"/>
        <v>220092</v>
      </c>
      <c r="S23" s="73">
        <v>336434.39</v>
      </c>
      <c r="T23" s="114"/>
      <c r="U23" s="23">
        <v>22</v>
      </c>
    </row>
    <row r="24" spans="1:21" s="28" customFormat="1" ht="15.75" x14ac:dyDescent="0.25">
      <c r="A24" s="23">
        <f t="shared" si="3"/>
        <v>13</v>
      </c>
      <c r="B24" s="64">
        <v>12100108</v>
      </c>
      <c r="C24" s="64">
        <v>12</v>
      </c>
      <c r="D24" s="65" t="s">
        <v>84</v>
      </c>
      <c r="E24" s="65" t="s">
        <v>28</v>
      </c>
      <c r="F24" s="25" t="s">
        <v>28</v>
      </c>
      <c r="G24" s="24" t="s">
        <v>27</v>
      </c>
      <c r="H24" s="24" t="s">
        <v>29</v>
      </c>
      <c r="I24" s="24" t="s">
        <v>103</v>
      </c>
      <c r="J24" s="24" t="s">
        <v>30</v>
      </c>
      <c r="K24" s="65" t="s">
        <v>31</v>
      </c>
      <c r="L24" s="24" t="s">
        <v>31</v>
      </c>
      <c r="M24" s="89">
        <v>24000</v>
      </c>
      <c r="N24" s="89">
        <v>24000</v>
      </c>
      <c r="O24" s="89">
        <v>0</v>
      </c>
      <c r="P24" s="94">
        <f t="shared" si="2"/>
        <v>126.67</v>
      </c>
      <c r="Q24" s="74">
        <f t="shared" si="0"/>
        <v>8000</v>
      </c>
      <c r="R24" s="27">
        <f t="shared" si="1"/>
        <v>8000</v>
      </c>
      <c r="S24" s="73">
        <v>126.67</v>
      </c>
      <c r="T24" s="114"/>
      <c r="U24" s="23">
        <v>25</v>
      </c>
    </row>
    <row r="25" spans="1:21" s="28" customFormat="1" ht="15.75" x14ac:dyDescent="0.25">
      <c r="A25" s="23">
        <f t="shared" si="3"/>
        <v>14</v>
      </c>
      <c r="B25" s="64">
        <v>12100108</v>
      </c>
      <c r="C25" s="64">
        <v>12</v>
      </c>
      <c r="D25" s="65" t="s">
        <v>84</v>
      </c>
      <c r="E25" s="65" t="s">
        <v>28</v>
      </c>
      <c r="F25" s="25" t="s">
        <v>28</v>
      </c>
      <c r="G25" s="24" t="s">
        <v>27</v>
      </c>
      <c r="H25" s="24" t="s">
        <v>29</v>
      </c>
      <c r="I25" s="24" t="s">
        <v>82</v>
      </c>
      <c r="J25" s="24" t="s">
        <v>30</v>
      </c>
      <c r="K25" s="65" t="s">
        <v>31</v>
      </c>
      <c r="L25" s="24" t="s">
        <v>31</v>
      </c>
      <c r="M25" s="89">
        <v>813600</v>
      </c>
      <c r="N25" s="89">
        <v>113600</v>
      </c>
      <c r="O25" s="89">
        <v>0</v>
      </c>
      <c r="P25" s="94">
        <f t="shared" si="2"/>
        <v>0</v>
      </c>
      <c r="Q25" s="74">
        <f t="shared" si="0"/>
        <v>271200</v>
      </c>
      <c r="R25" s="27">
        <f t="shared" si="1"/>
        <v>37866.666666666664</v>
      </c>
      <c r="S25" s="73">
        <v>0</v>
      </c>
      <c r="T25" s="114"/>
      <c r="U25" s="23">
        <v>26</v>
      </c>
    </row>
    <row r="26" spans="1:21" s="28" customFormat="1" ht="15.75" x14ac:dyDescent="0.25">
      <c r="A26" s="23">
        <f t="shared" si="3"/>
        <v>15</v>
      </c>
      <c r="B26" s="64">
        <v>12100108</v>
      </c>
      <c r="C26" s="64">
        <v>12</v>
      </c>
      <c r="D26" s="65" t="s">
        <v>84</v>
      </c>
      <c r="E26" s="65" t="s">
        <v>28</v>
      </c>
      <c r="F26" s="25" t="s">
        <v>28</v>
      </c>
      <c r="G26" s="24" t="s">
        <v>27</v>
      </c>
      <c r="H26" s="24" t="s">
        <v>29</v>
      </c>
      <c r="I26" s="24" t="s">
        <v>104</v>
      </c>
      <c r="J26" s="24" t="s">
        <v>30</v>
      </c>
      <c r="K26" s="65" t="s">
        <v>31</v>
      </c>
      <c r="L26" s="24" t="s">
        <v>31</v>
      </c>
      <c r="M26" s="89">
        <v>85575</v>
      </c>
      <c r="N26" s="89">
        <v>85575</v>
      </c>
      <c r="O26" s="89">
        <v>0</v>
      </c>
      <c r="P26" s="94">
        <f t="shared" si="2"/>
        <v>45</v>
      </c>
      <c r="Q26" s="74">
        <f t="shared" si="0"/>
        <v>28525</v>
      </c>
      <c r="R26" s="27">
        <f t="shared" si="1"/>
        <v>28525</v>
      </c>
      <c r="S26" s="73">
        <v>45</v>
      </c>
      <c r="T26" s="114"/>
      <c r="U26" s="23">
        <v>28</v>
      </c>
    </row>
    <row r="27" spans="1:21" s="28" customFormat="1" ht="15.75" x14ac:dyDescent="0.25">
      <c r="A27" s="23">
        <f t="shared" si="3"/>
        <v>16</v>
      </c>
      <c r="B27" s="64">
        <v>12100108</v>
      </c>
      <c r="C27" s="64">
        <v>12</v>
      </c>
      <c r="D27" s="65" t="s">
        <v>84</v>
      </c>
      <c r="E27" s="65" t="s">
        <v>28</v>
      </c>
      <c r="F27" s="25" t="s">
        <v>28</v>
      </c>
      <c r="G27" s="24" t="s">
        <v>27</v>
      </c>
      <c r="H27" s="24" t="s">
        <v>29</v>
      </c>
      <c r="I27" s="24" t="s">
        <v>105</v>
      </c>
      <c r="J27" s="24" t="s">
        <v>30</v>
      </c>
      <c r="K27" s="65" t="s">
        <v>31</v>
      </c>
      <c r="L27" s="24" t="s">
        <v>31</v>
      </c>
      <c r="M27" s="89">
        <v>90000</v>
      </c>
      <c r="N27" s="89">
        <v>90000</v>
      </c>
      <c r="O27" s="89">
        <v>0</v>
      </c>
      <c r="P27" s="94">
        <f t="shared" si="2"/>
        <v>0</v>
      </c>
      <c r="Q27" s="74">
        <f t="shared" si="0"/>
        <v>30000</v>
      </c>
      <c r="R27" s="27">
        <f t="shared" si="1"/>
        <v>30000</v>
      </c>
      <c r="S27" s="73">
        <v>0</v>
      </c>
      <c r="T27" s="114"/>
      <c r="U27" s="23">
        <v>29</v>
      </c>
    </row>
    <row r="28" spans="1:21" s="28" customFormat="1" ht="15.75" x14ac:dyDescent="0.25">
      <c r="A28" s="23">
        <f t="shared" si="3"/>
        <v>17</v>
      </c>
      <c r="B28" s="64">
        <v>12100108</v>
      </c>
      <c r="C28" s="64">
        <v>12</v>
      </c>
      <c r="D28" s="65" t="s">
        <v>84</v>
      </c>
      <c r="E28" s="65" t="s">
        <v>28</v>
      </c>
      <c r="F28" s="25" t="s">
        <v>28</v>
      </c>
      <c r="G28" s="24" t="s">
        <v>27</v>
      </c>
      <c r="H28" s="24" t="s">
        <v>29</v>
      </c>
      <c r="I28" s="24" t="s">
        <v>106</v>
      </c>
      <c r="J28" s="24" t="s">
        <v>30</v>
      </c>
      <c r="K28" s="65" t="s">
        <v>31</v>
      </c>
      <c r="L28" s="24" t="s">
        <v>31</v>
      </c>
      <c r="M28" s="89">
        <v>37500</v>
      </c>
      <c r="N28" s="89">
        <v>37500</v>
      </c>
      <c r="O28" s="89">
        <v>0</v>
      </c>
      <c r="P28" s="94">
        <f t="shared" si="2"/>
        <v>1136</v>
      </c>
      <c r="Q28" s="74">
        <f t="shared" si="0"/>
        <v>12500</v>
      </c>
      <c r="R28" s="27">
        <f t="shared" si="1"/>
        <v>12500</v>
      </c>
      <c r="S28" s="73">
        <v>1136</v>
      </c>
      <c r="T28" s="114"/>
      <c r="U28" s="23">
        <v>30</v>
      </c>
    </row>
    <row r="29" spans="1:21" s="28" customFormat="1" ht="15.75" x14ac:dyDescent="0.25">
      <c r="A29" s="23">
        <f t="shared" si="3"/>
        <v>18</v>
      </c>
      <c r="B29" s="64">
        <v>12100108</v>
      </c>
      <c r="C29" s="64">
        <v>12</v>
      </c>
      <c r="D29" s="65" t="s">
        <v>84</v>
      </c>
      <c r="E29" s="65" t="s">
        <v>28</v>
      </c>
      <c r="F29" s="25" t="s">
        <v>28</v>
      </c>
      <c r="G29" s="24" t="s">
        <v>27</v>
      </c>
      <c r="H29" s="24" t="s">
        <v>29</v>
      </c>
      <c r="I29" s="24" t="s">
        <v>107</v>
      </c>
      <c r="J29" s="24" t="s">
        <v>30</v>
      </c>
      <c r="K29" s="65" t="s">
        <v>31</v>
      </c>
      <c r="L29" s="24" t="s">
        <v>31</v>
      </c>
      <c r="M29" s="89">
        <v>225000</v>
      </c>
      <c r="N29" s="89">
        <v>225000</v>
      </c>
      <c r="O29" s="89">
        <v>0</v>
      </c>
      <c r="P29" s="94">
        <f t="shared" si="2"/>
        <v>0</v>
      </c>
      <c r="Q29" s="74">
        <f t="shared" si="0"/>
        <v>75000</v>
      </c>
      <c r="R29" s="27">
        <f t="shared" si="1"/>
        <v>75000</v>
      </c>
      <c r="S29" s="73">
        <v>0</v>
      </c>
      <c r="T29" s="114"/>
      <c r="U29" s="23">
        <v>34</v>
      </c>
    </row>
    <row r="30" spans="1:21" s="28" customFormat="1" ht="15.75" x14ac:dyDescent="0.25">
      <c r="A30" s="23">
        <f t="shared" si="3"/>
        <v>19</v>
      </c>
      <c r="B30" s="64">
        <v>12100108</v>
      </c>
      <c r="C30" s="64">
        <v>12</v>
      </c>
      <c r="D30" s="65" t="s">
        <v>84</v>
      </c>
      <c r="E30" s="65" t="s">
        <v>28</v>
      </c>
      <c r="F30" s="25" t="s">
        <v>28</v>
      </c>
      <c r="G30" s="24" t="s">
        <v>27</v>
      </c>
      <c r="H30" s="24" t="s">
        <v>29</v>
      </c>
      <c r="I30" s="24" t="s">
        <v>108</v>
      </c>
      <c r="J30" s="24" t="s">
        <v>30</v>
      </c>
      <c r="K30" s="65" t="s">
        <v>31</v>
      </c>
      <c r="L30" s="24" t="s">
        <v>31</v>
      </c>
      <c r="M30" s="89">
        <v>83100</v>
      </c>
      <c r="N30" s="89">
        <v>83100</v>
      </c>
      <c r="O30" s="89">
        <v>0</v>
      </c>
      <c r="P30" s="94">
        <f t="shared" si="2"/>
        <v>0</v>
      </c>
      <c r="Q30" s="74">
        <f t="shared" si="0"/>
        <v>27700</v>
      </c>
      <c r="R30" s="27">
        <f t="shared" si="1"/>
        <v>27700</v>
      </c>
      <c r="S30" s="73"/>
      <c r="T30" s="114"/>
      <c r="U30" s="23">
        <v>41</v>
      </c>
    </row>
    <row r="31" spans="1:21" s="28" customFormat="1" ht="15.75" x14ac:dyDescent="0.25">
      <c r="A31" s="23">
        <f t="shared" si="3"/>
        <v>20</v>
      </c>
      <c r="B31" s="64">
        <v>12100108</v>
      </c>
      <c r="C31" s="64">
        <v>12</v>
      </c>
      <c r="D31" s="65" t="s">
        <v>84</v>
      </c>
      <c r="E31" s="65" t="s">
        <v>28</v>
      </c>
      <c r="F31" s="25" t="s">
        <v>28</v>
      </c>
      <c r="G31" s="24" t="s">
        <v>27</v>
      </c>
      <c r="H31" s="24" t="s">
        <v>29</v>
      </c>
      <c r="I31" s="24" t="s">
        <v>76</v>
      </c>
      <c r="J31" s="24" t="s">
        <v>30</v>
      </c>
      <c r="K31" s="65" t="s">
        <v>31</v>
      </c>
      <c r="L31" s="24" t="s">
        <v>31</v>
      </c>
      <c r="M31" s="89">
        <v>92000</v>
      </c>
      <c r="N31" s="89">
        <v>92000</v>
      </c>
      <c r="O31" s="89">
        <v>6000</v>
      </c>
      <c r="P31" s="94">
        <f t="shared" si="2"/>
        <v>27400</v>
      </c>
      <c r="Q31" s="74">
        <f t="shared" si="0"/>
        <v>30666.666666666668</v>
      </c>
      <c r="R31" s="27">
        <f t="shared" si="1"/>
        <v>30666.666666666668</v>
      </c>
      <c r="S31" s="73">
        <v>33400</v>
      </c>
      <c r="T31" s="114"/>
      <c r="U31" s="23">
        <v>42</v>
      </c>
    </row>
    <row r="32" spans="1:21" s="28" customFormat="1" ht="15.75" x14ac:dyDescent="0.25">
      <c r="A32" s="23">
        <f t="shared" si="3"/>
        <v>21</v>
      </c>
      <c r="B32" s="64">
        <v>12100108</v>
      </c>
      <c r="C32" s="64">
        <v>12</v>
      </c>
      <c r="D32" s="65" t="s">
        <v>84</v>
      </c>
      <c r="E32" s="65" t="s">
        <v>28</v>
      </c>
      <c r="F32" s="25" t="s">
        <v>28</v>
      </c>
      <c r="G32" s="24" t="s">
        <v>27</v>
      </c>
      <c r="H32" s="24" t="s">
        <v>29</v>
      </c>
      <c r="I32" s="24" t="s">
        <v>109</v>
      </c>
      <c r="J32" s="24" t="s">
        <v>30</v>
      </c>
      <c r="K32" s="65" t="s">
        <v>31</v>
      </c>
      <c r="L32" s="24" t="s">
        <v>31</v>
      </c>
      <c r="M32" s="89">
        <v>2460000</v>
      </c>
      <c r="N32" s="89">
        <v>2460000</v>
      </c>
      <c r="O32" s="89">
        <v>0</v>
      </c>
      <c r="P32" s="94">
        <f t="shared" si="2"/>
        <v>156169.45000000001</v>
      </c>
      <c r="Q32" s="74">
        <f t="shared" si="0"/>
        <v>820000</v>
      </c>
      <c r="R32" s="27">
        <f t="shared" si="1"/>
        <v>820000</v>
      </c>
      <c r="S32" s="73">
        <v>156169.45000000001</v>
      </c>
      <c r="T32" s="114"/>
      <c r="U32" s="23">
        <v>43</v>
      </c>
    </row>
    <row r="33" spans="1:21" s="28" customFormat="1" ht="15.75" x14ac:dyDescent="0.25">
      <c r="A33" s="23">
        <f t="shared" si="3"/>
        <v>22</v>
      </c>
      <c r="B33" s="64">
        <v>12100108</v>
      </c>
      <c r="C33" s="64">
        <v>12</v>
      </c>
      <c r="D33" s="65" t="s">
        <v>84</v>
      </c>
      <c r="E33" s="65" t="s">
        <v>28</v>
      </c>
      <c r="F33" s="25" t="s">
        <v>28</v>
      </c>
      <c r="G33" s="24" t="s">
        <v>27</v>
      </c>
      <c r="H33" s="24" t="s">
        <v>29</v>
      </c>
      <c r="I33" s="24" t="s">
        <v>68</v>
      </c>
      <c r="J33" s="24" t="s">
        <v>30</v>
      </c>
      <c r="K33" s="65" t="s">
        <v>31</v>
      </c>
      <c r="L33" s="24" t="s">
        <v>31</v>
      </c>
      <c r="M33" s="89">
        <v>29125</v>
      </c>
      <c r="N33" s="89">
        <v>29125</v>
      </c>
      <c r="O33" s="89">
        <v>3389.5</v>
      </c>
      <c r="P33" s="94">
        <f t="shared" si="2"/>
        <v>5264</v>
      </c>
      <c r="Q33" s="74">
        <f t="shared" si="0"/>
        <v>9708.3333333333339</v>
      </c>
      <c r="R33" s="27">
        <f t="shared" si="1"/>
        <v>9708.3333333333339</v>
      </c>
      <c r="S33" s="73">
        <v>8653.5</v>
      </c>
      <c r="T33" s="114"/>
      <c r="U33" s="23">
        <v>45</v>
      </c>
    </row>
    <row r="34" spans="1:21" s="28" customFormat="1" ht="15.75" x14ac:dyDescent="0.25">
      <c r="A34" s="23">
        <f t="shared" si="3"/>
        <v>23</v>
      </c>
      <c r="B34" s="64">
        <v>12100108</v>
      </c>
      <c r="C34" s="64">
        <v>12</v>
      </c>
      <c r="D34" s="65" t="s">
        <v>84</v>
      </c>
      <c r="E34" s="65" t="s">
        <v>28</v>
      </c>
      <c r="F34" s="25" t="s">
        <v>28</v>
      </c>
      <c r="G34" s="24" t="s">
        <v>27</v>
      </c>
      <c r="H34" s="24" t="s">
        <v>29</v>
      </c>
      <c r="I34" s="24" t="s">
        <v>63</v>
      </c>
      <c r="J34" s="24" t="s">
        <v>30</v>
      </c>
      <c r="K34" s="65" t="s">
        <v>31</v>
      </c>
      <c r="L34" s="24" t="s">
        <v>31</v>
      </c>
      <c r="M34" s="89">
        <v>1092200</v>
      </c>
      <c r="N34" s="89">
        <v>1092200</v>
      </c>
      <c r="O34" s="89">
        <v>264020</v>
      </c>
      <c r="P34" s="94">
        <f t="shared" si="2"/>
        <v>347039.98</v>
      </c>
      <c r="Q34" s="74">
        <f t="shared" si="0"/>
        <v>364066.66666666669</v>
      </c>
      <c r="R34" s="27">
        <f t="shared" si="1"/>
        <v>364066.66666666669</v>
      </c>
      <c r="S34" s="73">
        <v>611059.98</v>
      </c>
      <c r="T34" s="114"/>
      <c r="U34" s="23">
        <v>47</v>
      </c>
    </row>
    <row r="35" spans="1:21" s="28" customFormat="1" ht="15.75" x14ac:dyDescent="0.25">
      <c r="A35" s="23">
        <f t="shared" si="3"/>
        <v>24</v>
      </c>
      <c r="B35" s="64">
        <v>12100108</v>
      </c>
      <c r="C35" s="64">
        <v>12</v>
      </c>
      <c r="D35" s="65" t="s">
        <v>84</v>
      </c>
      <c r="E35" s="65" t="s">
        <v>28</v>
      </c>
      <c r="F35" s="25" t="s">
        <v>28</v>
      </c>
      <c r="G35" s="24" t="s">
        <v>27</v>
      </c>
      <c r="H35" s="24" t="s">
        <v>29</v>
      </c>
      <c r="I35" s="24" t="s">
        <v>110</v>
      </c>
      <c r="J35" s="24" t="s">
        <v>30</v>
      </c>
      <c r="K35" s="65" t="s">
        <v>31</v>
      </c>
      <c r="L35" s="24" t="s">
        <v>31</v>
      </c>
      <c r="M35" s="89">
        <v>5875900</v>
      </c>
      <c r="N35" s="89">
        <v>6131400</v>
      </c>
      <c r="O35" s="89">
        <v>516725</v>
      </c>
      <c r="P35" s="94">
        <f t="shared" si="2"/>
        <v>289590</v>
      </c>
      <c r="Q35" s="74">
        <f t="shared" si="0"/>
        <v>1958633.3333333333</v>
      </c>
      <c r="R35" s="27">
        <f t="shared" si="1"/>
        <v>2043800</v>
      </c>
      <c r="S35" s="73">
        <v>806315</v>
      </c>
      <c r="T35" s="114"/>
      <c r="U35" s="23">
        <v>49</v>
      </c>
    </row>
    <row r="36" spans="1:21" s="28" customFormat="1" ht="15.75" x14ac:dyDescent="0.25">
      <c r="A36" s="23">
        <f t="shared" si="3"/>
        <v>25</v>
      </c>
      <c r="B36" s="64">
        <v>12100108</v>
      </c>
      <c r="C36" s="64">
        <v>12</v>
      </c>
      <c r="D36" s="65" t="s">
        <v>84</v>
      </c>
      <c r="E36" s="65" t="s">
        <v>28</v>
      </c>
      <c r="F36" s="25" t="s">
        <v>28</v>
      </c>
      <c r="G36" s="24" t="s">
        <v>27</v>
      </c>
      <c r="H36" s="24" t="s">
        <v>29</v>
      </c>
      <c r="I36" s="24" t="s">
        <v>64</v>
      </c>
      <c r="J36" s="24" t="s">
        <v>30</v>
      </c>
      <c r="K36" s="65" t="s">
        <v>31</v>
      </c>
      <c r="L36" s="24" t="s">
        <v>31</v>
      </c>
      <c r="M36" s="89">
        <v>4255062</v>
      </c>
      <c r="N36" s="89">
        <v>4255062</v>
      </c>
      <c r="O36" s="89">
        <v>1107776.5</v>
      </c>
      <c r="P36" s="94">
        <f t="shared" si="2"/>
        <v>1392304.2999999998</v>
      </c>
      <c r="Q36" s="74">
        <f t="shared" si="0"/>
        <v>1418354</v>
      </c>
      <c r="R36" s="27">
        <f t="shared" si="1"/>
        <v>1418354</v>
      </c>
      <c r="S36" s="73">
        <v>2500080.7999999998</v>
      </c>
      <c r="T36" s="114"/>
      <c r="U36" s="23">
        <v>50</v>
      </c>
    </row>
    <row r="37" spans="1:21" s="28" customFormat="1" ht="15.75" x14ac:dyDescent="0.25">
      <c r="A37" s="23">
        <f t="shared" si="3"/>
        <v>26</v>
      </c>
      <c r="B37" s="64">
        <v>12100108</v>
      </c>
      <c r="C37" s="64">
        <v>12</v>
      </c>
      <c r="D37" s="65" t="s">
        <v>84</v>
      </c>
      <c r="E37" s="65" t="s">
        <v>28</v>
      </c>
      <c r="F37" s="66" t="s">
        <v>28</v>
      </c>
      <c r="G37" s="65" t="s">
        <v>27</v>
      </c>
      <c r="H37" s="65" t="s">
        <v>29</v>
      </c>
      <c r="I37" s="65" t="s">
        <v>111</v>
      </c>
      <c r="J37" s="65" t="s">
        <v>30</v>
      </c>
      <c r="K37" s="65" t="s">
        <v>31</v>
      </c>
      <c r="L37" s="65" t="s">
        <v>31</v>
      </c>
      <c r="M37" s="89">
        <v>28500</v>
      </c>
      <c r="N37" s="89">
        <v>28500</v>
      </c>
      <c r="O37" s="89">
        <v>1000</v>
      </c>
      <c r="P37" s="94">
        <f t="shared" si="2"/>
        <v>0</v>
      </c>
      <c r="Q37" s="74">
        <f t="shared" si="0"/>
        <v>9500</v>
      </c>
      <c r="R37" s="27">
        <f t="shared" si="1"/>
        <v>9500</v>
      </c>
      <c r="S37" s="73">
        <v>1000</v>
      </c>
      <c r="T37" s="114"/>
      <c r="U37" s="23">
        <v>52</v>
      </c>
    </row>
    <row r="38" spans="1:21" s="28" customFormat="1" ht="15.75" x14ac:dyDescent="0.25">
      <c r="A38" s="23">
        <f t="shared" si="3"/>
        <v>27</v>
      </c>
      <c r="B38" s="64">
        <v>12100108</v>
      </c>
      <c r="C38" s="64">
        <v>12</v>
      </c>
      <c r="D38" s="65" t="s">
        <v>84</v>
      </c>
      <c r="E38" s="65" t="s">
        <v>28</v>
      </c>
      <c r="F38" s="25" t="s">
        <v>28</v>
      </c>
      <c r="G38" s="24" t="s">
        <v>27</v>
      </c>
      <c r="H38" s="24" t="s">
        <v>29</v>
      </c>
      <c r="I38" s="24" t="s">
        <v>112</v>
      </c>
      <c r="J38" s="24" t="s">
        <v>30</v>
      </c>
      <c r="K38" s="65" t="s">
        <v>31</v>
      </c>
      <c r="L38" s="24" t="s">
        <v>31</v>
      </c>
      <c r="M38" s="89">
        <v>90000</v>
      </c>
      <c r="N38" s="89">
        <v>90000</v>
      </c>
      <c r="O38" s="89">
        <v>0</v>
      </c>
      <c r="P38" s="94">
        <f t="shared" si="2"/>
        <v>0</v>
      </c>
      <c r="Q38" s="74">
        <f t="shared" si="0"/>
        <v>30000</v>
      </c>
      <c r="R38" s="27">
        <f t="shared" si="1"/>
        <v>30000</v>
      </c>
      <c r="S38" s="73">
        <v>0</v>
      </c>
      <c r="T38" s="114"/>
      <c r="U38" s="23">
        <v>53</v>
      </c>
    </row>
    <row r="39" spans="1:21" s="28" customFormat="1" ht="15.75" x14ac:dyDescent="0.25">
      <c r="A39" s="23">
        <f t="shared" si="3"/>
        <v>28</v>
      </c>
      <c r="B39" s="64">
        <v>12100108</v>
      </c>
      <c r="C39" s="64">
        <v>12</v>
      </c>
      <c r="D39" s="65" t="s">
        <v>84</v>
      </c>
      <c r="E39" s="65" t="s">
        <v>28</v>
      </c>
      <c r="F39" s="25" t="s">
        <v>28</v>
      </c>
      <c r="G39" s="24" t="s">
        <v>27</v>
      </c>
      <c r="H39" s="24" t="s">
        <v>29</v>
      </c>
      <c r="I39" s="24" t="s">
        <v>69</v>
      </c>
      <c r="J39" s="24" t="s">
        <v>30</v>
      </c>
      <c r="K39" s="65" t="s">
        <v>31</v>
      </c>
      <c r="L39" s="24" t="s">
        <v>31</v>
      </c>
      <c r="M39" s="89">
        <v>4500</v>
      </c>
      <c r="N39" s="89">
        <v>5250</v>
      </c>
      <c r="O39" s="89">
        <v>1500</v>
      </c>
      <c r="P39" s="94">
        <f t="shared" si="2"/>
        <v>1125</v>
      </c>
      <c r="Q39" s="74">
        <f t="shared" si="0"/>
        <v>1500</v>
      </c>
      <c r="R39" s="27">
        <f t="shared" si="1"/>
        <v>1750</v>
      </c>
      <c r="S39" s="73">
        <v>2625</v>
      </c>
      <c r="T39" s="114"/>
      <c r="U39" s="23">
        <v>54</v>
      </c>
    </row>
    <row r="40" spans="1:21" s="28" customFormat="1" ht="15.75" x14ac:dyDescent="0.25">
      <c r="A40" s="23">
        <f t="shared" si="3"/>
        <v>29</v>
      </c>
      <c r="B40" s="64">
        <v>12100108</v>
      </c>
      <c r="C40" s="64">
        <v>12</v>
      </c>
      <c r="D40" s="65" t="s">
        <v>84</v>
      </c>
      <c r="E40" s="65" t="s">
        <v>28</v>
      </c>
      <c r="F40" s="25" t="s">
        <v>28</v>
      </c>
      <c r="G40" s="24" t="s">
        <v>27</v>
      </c>
      <c r="H40" s="24" t="s">
        <v>29</v>
      </c>
      <c r="I40" s="24" t="s">
        <v>113</v>
      </c>
      <c r="J40" s="24" t="s">
        <v>30</v>
      </c>
      <c r="K40" s="65" t="s">
        <v>31</v>
      </c>
      <c r="L40" s="24" t="s">
        <v>31</v>
      </c>
      <c r="M40" s="89">
        <v>48000</v>
      </c>
      <c r="N40" s="89">
        <v>48000</v>
      </c>
      <c r="O40" s="89">
        <v>0</v>
      </c>
      <c r="P40" s="94">
        <f t="shared" si="2"/>
        <v>0</v>
      </c>
      <c r="Q40" s="74">
        <f t="shared" si="0"/>
        <v>16000</v>
      </c>
      <c r="R40" s="27">
        <f t="shared" si="1"/>
        <v>16000</v>
      </c>
      <c r="S40" s="73">
        <v>0</v>
      </c>
      <c r="T40" s="114"/>
      <c r="U40" s="23">
        <v>55</v>
      </c>
    </row>
    <row r="41" spans="1:21" s="28" customFormat="1" ht="15.75" x14ac:dyDescent="0.25">
      <c r="A41" s="23">
        <f t="shared" si="3"/>
        <v>30</v>
      </c>
      <c r="B41" s="64">
        <v>12100108</v>
      </c>
      <c r="C41" s="64">
        <v>12</v>
      </c>
      <c r="D41" s="65" t="s">
        <v>84</v>
      </c>
      <c r="E41" s="65" t="s">
        <v>28</v>
      </c>
      <c r="F41" s="25" t="s">
        <v>28</v>
      </c>
      <c r="G41" s="24" t="s">
        <v>27</v>
      </c>
      <c r="H41" s="24" t="s">
        <v>29</v>
      </c>
      <c r="I41" s="24" t="s">
        <v>114</v>
      </c>
      <c r="J41" s="24" t="s">
        <v>30</v>
      </c>
      <c r="K41" s="65" t="s">
        <v>31</v>
      </c>
      <c r="L41" s="24" t="s">
        <v>31</v>
      </c>
      <c r="M41" s="89">
        <v>4000</v>
      </c>
      <c r="N41" s="89">
        <v>4000</v>
      </c>
      <c r="O41" s="89">
        <v>0</v>
      </c>
      <c r="P41" s="94">
        <f t="shared" si="2"/>
        <v>0</v>
      </c>
      <c r="Q41" s="74">
        <f t="shared" si="0"/>
        <v>1333.3333333333333</v>
      </c>
      <c r="R41" s="27">
        <f t="shared" si="1"/>
        <v>1333.3333333333333</v>
      </c>
      <c r="S41" s="73">
        <v>0</v>
      </c>
      <c r="T41" s="114"/>
      <c r="U41" s="23">
        <v>56</v>
      </c>
    </row>
    <row r="42" spans="1:21" s="28" customFormat="1" ht="15.75" x14ac:dyDescent="0.25">
      <c r="A42" s="23">
        <f t="shared" si="3"/>
        <v>31</v>
      </c>
      <c r="B42" s="64">
        <v>12100108</v>
      </c>
      <c r="C42" s="64">
        <v>12</v>
      </c>
      <c r="D42" s="65" t="s">
        <v>84</v>
      </c>
      <c r="E42" s="65" t="s">
        <v>28</v>
      </c>
      <c r="F42" s="25" t="s">
        <v>28</v>
      </c>
      <c r="G42" s="24" t="s">
        <v>27</v>
      </c>
      <c r="H42" s="24" t="s">
        <v>29</v>
      </c>
      <c r="I42" s="24" t="s">
        <v>115</v>
      </c>
      <c r="J42" s="24" t="s">
        <v>30</v>
      </c>
      <c r="K42" s="65" t="s">
        <v>31</v>
      </c>
      <c r="L42" s="24" t="s">
        <v>31</v>
      </c>
      <c r="M42" s="89">
        <v>1500</v>
      </c>
      <c r="N42" s="89">
        <v>1500</v>
      </c>
      <c r="O42" s="89">
        <v>0</v>
      </c>
      <c r="P42" s="94">
        <f t="shared" si="2"/>
        <v>0</v>
      </c>
      <c r="Q42" s="74">
        <f t="shared" si="0"/>
        <v>500</v>
      </c>
      <c r="R42" s="27">
        <f t="shared" si="1"/>
        <v>500</v>
      </c>
      <c r="S42" s="73">
        <v>0</v>
      </c>
      <c r="T42" s="114"/>
      <c r="U42" s="23">
        <v>64</v>
      </c>
    </row>
    <row r="43" spans="1:21" s="28" customFormat="1" ht="15.75" x14ac:dyDescent="0.25">
      <c r="A43" s="23">
        <f t="shared" si="3"/>
        <v>32</v>
      </c>
      <c r="B43" s="64">
        <v>12100108</v>
      </c>
      <c r="C43" s="64">
        <v>12</v>
      </c>
      <c r="D43" s="65" t="s">
        <v>84</v>
      </c>
      <c r="E43" s="65" t="s">
        <v>28</v>
      </c>
      <c r="F43" s="25" t="s">
        <v>28</v>
      </c>
      <c r="G43" s="24" t="s">
        <v>27</v>
      </c>
      <c r="H43" s="24" t="s">
        <v>29</v>
      </c>
      <c r="I43" s="24" t="s">
        <v>81</v>
      </c>
      <c r="J43" s="24" t="s">
        <v>30</v>
      </c>
      <c r="K43" s="65" t="s">
        <v>31</v>
      </c>
      <c r="L43" s="24" t="s">
        <v>31</v>
      </c>
      <c r="M43" s="89">
        <v>9994467</v>
      </c>
      <c r="N43" s="89">
        <v>15715067</v>
      </c>
      <c r="O43" s="89">
        <v>0</v>
      </c>
      <c r="P43" s="94">
        <f t="shared" si="2"/>
        <v>624340.99</v>
      </c>
      <c r="Q43" s="74">
        <f t="shared" si="0"/>
        <v>3331489</v>
      </c>
      <c r="R43" s="27">
        <f t="shared" si="1"/>
        <v>5238355.666666667</v>
      </c>
      <c r="S43" s="73">
        <v>624340.99</v>
      </c>
      <c r="T43" s="114"/>
      <c r="U43" s="23">
        <v>65</v>
      </c>
    </row>
    <row r="44" spans="1:21" s="28" customFormat="1" ht="15.75" x14ac:dyDescent="0.25">
      <c r="A44" s="23">
        <f t="shared" si="3"/>
        <v>33</v>
      </c>
      <c r="B44" s="64">
        <v>12100108</v>
      </c>
      <c r="C44" s="64">
        <v>12</v>
      </c>
      <c r="D44" s="65" t="s">
        <v>84</v>
      </c>
      <c r="E44" s="65" t="s">
        <v>28</v>
      </c>
      <c r="F44" s="25" t="s">
        <v>28</v>
      </c>
      <c r="G44" s="24" t="s">
        <v>27</v>
      </c>
      <c r="H44" s="24" t="s">
        <v>29</v>
      </c>
      <c r="I44" s="24" t="s">
        <v>116</v>
      </c>
      <c r="J44" s="24" t="s">
        <v>30</v>
      </c>
      <c r="K44" s="65" t="s">
        <v>31</v>
      </c>
      <c r="L44" s="24" t="s">
        <v>31</v>
      </c>
      <c r="M44" s="89">
        <v>270000</v>
      </c>
      <c r="N44" s="89">
        <v>70000</v>
      </c>
      <c r="O44" s="89">
        <v>0</v>
      </c>
      <c r="P44" s="94">
        <f t="shared" si="2"/>
        <v>0</v>
      </c>
      <c r="Q44" s="74">
        <f t="shared" ref="Q44:Q77" si="4">+M44/3</f>
        <v>90000</v>
      </c>
      <c r="R44" s="27">
        <f t="shared" ref="R44:R77" si="5">+(N44/3)</f>
        <v>23333.333333333332</v>
      </c>
      <c r="S44" s="73">
        <v>0</v>
      </c>
      <c r="T44" s="114"/>
      <c r="U44" s="23">
        <f t="shared" ref="U44" si="6">+U43+1</f>
        <v>66</v>
      </c>
    </row>
    <row r="45" spans="1:21" s="28" customFormat="1" ht="15.75" x14ac:dyDescent="0.25">
      <c r="A45" s="23">
        <f t="shared" si="3"/>
        <v>34</v>
      </c>
      <c r="B45" s="64">
        <v>12100108</v>
      </c>
      <c r="C45" s="64">
        <v>12</v>
      </c>
      <c r="D45" s="65" t="s">
        <v>84</v>
      </c>
      <c r="E45" s="65" t="s">
        <v>28</v>
      </c>
      <c r="F45" s="25" t="s">
        <v>28</v>
      </c>
      <c r="G45" s="24" t="s">
        <v>27</v>
      </c>
      <c r="H45" s="24" t="s">
        <v>29</v>
      </c>
      <c r="I45" s="24" t="s">
        <v>117</v>
      </c>
      <c r="J45" s="24" t="s">
        <v>30</v>
      </c>
      <c r="K45" s="65" t="s">
        <v>31</v>
      </c>
      <c r="L45" s="24" t="s">
        <v>31</v>
      </c>
      <c r="M45" s="89">
        <v>45000</v>
      </c>
      <c r="N45" s="89">
        <v>45000</v>
      </c>
      <c r="O45" s="89">
        <v>0</v>
      </c>
      <c r="P45" s="94">
        <f t="shared" si="2"/>
        <v>0</v>
      </c>
      <c r="Q45" s="74">
        <f t="shared" si="4"/>
        <v>15000</v>
      </c>
      <c r="R45" s="27">
        <f t="shared" si="5"/>
        <v>15000</v>
      </c>
      <c r="S45" s="73">
        <v>0</v>
      </c>
      <c r="T45" s="114"/>
      <c r="U45" s="23">
        <v>70</v>
      </c>
    </row>
    <row r="46" spans="1:21" s="28" customFormat="1" ht="15.75" x14ac:dyDescent="0.25">
      <c r="A46" s="23">
        <f t="shared" si="3"/>
        <v>35</v>
      </c>
      <c r="B46" s="64">
        <v>12100108</v>
      </c>
      <c r="C46" s="64">
        <v>12</v>
      </c>
      <c r="D46" s="65" t="s">
        <v>84</v>
      </c>
      <c r="E46" s="65" t="s">
        <v>28</v>
      </c>
      <c r="F46" s="25" t="s">
        <v>28</v>
      </c>
      <c r="G46" s="24" t="s">
        <v>27</v>
      </c>
      <c r="H46" s="24" t="s">
        <v>29</v>
      </c>
      <c r="I46" s="24" t="s">
        <v>118</v>
      </c>
      <c r="J46" s="24" t="s">
        <v>30</v>
      </c>
      <c r="K46" s="65" t="s">
        <v>31</v>
      </c>
      <c r="L46" s="24" t="s">
        <v>31</v>
      </c>
      <c r="M46" s="89">
        <v>3340</v>
      </c>
      <c r="N46" s="89">
        <v>3340</v>
      </c>
      <c r="O46" s="89">
        <v>0</v>
      </c>
      <c r="P46" s="94">
        <f t="shared" si="2"/>
        <v>455</v>
      </c>
      <c r="Q46" s="74">
        <f t="shared" si="4"/>
        <v>1113.3333333333333</v>
      </c>
      <c r="R46" s="27">
        <f t="shared" si="5"/>
        <v>1113.3333333333333</v>
      </c>
      <c r="S46" s="73">
        <v>455</v>
      </c>
      <c r="T46" s="114"/>
      <c r="U46" s="23">
        <v>76</v>
      </c>
    </row>
    <row r="47" spans="1:21" s="28" customFormat="1" ht="15.75" x14ac:dyDescent="0.25">
      <c r="A47" s="23">
        <f t="shared" si="3"/>
        <v>36</v>
      </c>
      <c r="B47" s="64">
        <v>12100108</v>
      </c>
      <c r="C47" s="64">
        <v>12</v>
      </c>
      <c r="D47" s="65" t="s">
        <v>84</v>
      </c>
      <c r="E47" s="65" t="s">
        <v>28</v>
      </c>
      <c r="F47" s="25" t="s">
        <v>28</v>
      </c>
      <c r="G47" s="24" t="s">
        <v>27</v>
      </c>
      <c r="H47" s="24" t="s">
        <v>29</v>
      </c>
      <c r="I47" s="24" t="s">
        <v>79</v>
      </c>
      <c r="J47" s="24" t="s">
        <v>30</v>
      </c>
      <c r="K47" s="65" t="s">
        <v>31</v>
      </c>
      <c r="L47" s="24" t="s">
        <v>31</v>
      </c>
      <c r="M47" s="89">
        <v>300000</v>
      </c>
      <c r="N47" s="89">
        <v>300000</v>
      </c>
      <c r="O47" s="89">
        <v>0</v>
      </c>
      <c r="P47" s="94">
        <f t="shared" si="2"/>
        <v>21330</v>
      </c>
      <c r="Q47" s="74">
        <f t="shared" si="4"/>
        <v>100000</v>
      </c>
      <c r="R47" s="27">
        <f t="shared" si="5"/>
        <v>100000</v>
      </c>
      <c r="S47" s="73">
        <v>21330</v>
      </c>
      <c r="T47" s="114"/>
      <c r="U47" s="23">
        <v>79</v>
      </c>
    </row>
    <row r="48" spans="1:21" s="28" customFormat="1" ht="15.75" x14ac:dyDescent="0.25">
      <c r="A48" s="23">
        <f t="shared" si="3"/>
        <v>37</v>
      </c>
      <c r="B48" s="64">
        <v>12100108</v>
      </c>
      <c r="C48" s="64">
        <v>12</v>
      </c>
      <c r="D48" s="65" t="s">
        <v>84</v>
      </c>
      <c r="E48" s="65" t="s">
        <v>28</v>
      </c>
      <c r="F48" s="25" t="s">
        <v>28</v>
      </c>
      <c r="G48" s="24" t="s">
        <v>27</v>
      </c>
      <c r="H48" s="24" t="s">
        <v>29</v>
      </c>
      <c r="I48" s="24" t="s">
        <v>119</v>
      </c>
      <c r="J48" s="24" t="s">
        <v>30</v>
      </c>
      <c r="K48" s="65" t="s">
        <v>31</v>
      </c>
      <c r="L48" s="24" t="s">
        <v>31</v>
      </c>
      <c r="M48" s="89">
        <v>5840886.7400000002</v>
      </c>
      <c r="N48" s="89">
        <v>7840886.7400000002</v>
      </c>
      <c r="O48" s="89">
        <v>1829730</v>
      </c>
      <c r="P48" s="94">
        <f t="shared" si="2"/>
        <v>865</v>
      </c>
      <c r="Q48" s="74">
        <f t="shared" si="4"/>
        <v>1946962.2466666668</v>
      </c>
      <c r="R48" s="27">
        <f t="shared" si="5"/>
        <v>2613628.9133333336</v>
      </c>
      <c r="S48" s="73">
        <v>1830595</v>
      </c>
      <c r="T48" s="114"/>
      <c r="U48" s="23">
        <v>81</v>
      </c>
    </row>
    <row r="49" spans="1:21" s="28" customFormat="1" ht="15.75" x14ac:dyDescent="0.25">
      <c r="A49" s="23">
        <f t="shared" si="3"/>
        <v>38</v>
      </c>
      <c r="B49" s="64">
        <v>12100108</v>
      </c>
      <c r="C49" s="64">
        <v>12</v>
      </c>
      <c r="D49" s="65" t="s">
        <v>84</v>
      </c>
      <c r="E49" s="65" t="s">
        <v>28</v>
      </c>
      <c r="F49" s="25" t="s">
        <v>28</v>
      </c>
      <c r="G49" s="24" t="s">
        <v>27</v>
      </c>
      <c r="H49" s="24" t="s">
        <v>29</v>
      </c>
      <c r="I49" s="24" t="s">
        <v>81</v>
      </c>
      <c r="J49" s="24" t="s">
        <v>30</v>
      </c>
      <c r="K49" s="65" t="s">
        <v>31</v>
      </c>
      <c r="L49" s="24" t="s">
        <v>31</v>
      </c>
      <c r="M49" s="89">
        <v>32660001.600000001</v>
      </c>
      <c r="N49" s="89">
        <v>32660001.600000001</v>
      </c>
      <c r="O49" s="89">
        <v>36341.75</v>
      </c>
      <c r="P49" s="94">
        <f t="shared" si="2"/>
        <v>11923542.710000001</v>
      </c>
      <c r="Q49" s="74">
        <f t="shared" si="4"/>
        <v>10886667.200000001</v>
      </c>
      <c r="R49" s="27">
        <f t="shared" si="5"/>
        <v>10886667.200000001</v>
      </c>
      <c r="S49" s="73">
        <v>11959884.460000001</v>
      </c>
      <c r="T49" s="114"/>
      <c r="U49" s="23">
        <v>84</v>
      </c>
    </row>
    <row r="50" spans="1:21" s="28" customFormat="1" ht="15.75" x14ac:dyDescent="0.25">
      <c r="A50" s="23">
        <f t="shared" si="3"/>
        <v>39</v>
      </c>
      <c r="B50" s="64">
        <v>12100108</v>
      </c>
      <c r="C50" s="64">
        <v>12</v>
      </c>
      <c r="D50" s="65" t="s">
        <v>84</v>
      </c>
      <c r="E50" s="65" t="s">
        <v>28</v>
      </c>
      <c r="F50" s="25" t="s">
        <v>28</v>
      </c>
      <c r="G50" s="24" t="s">
        <v>27</v>
      </c>
      <c r="H50" s="24" t="s">
        <v>29</v>
      </c>
      <c r="I50" s="24" t="s">
        <v>58</v>
      </c>
      <c r="J50" s="24" t="s">
        <v>30</v>
      </c>
      <c r="K50" s="65" t="s">
        <v>31</v>
      </c>
      <c r="L50" s="24" t="s">
        <v>31</v>
      </c>
      <c r="M50" s="89">
        <v>2550</v>
      </c>
      <c r="N50" s="89">
        <v>2550</v>
      </c>
      <c r="O50" s="89">
        <v>0</v>
      </c>
      <c r="P50" s="94">
        <f t="shared" si="2"/>
        <v>0</v>
      </c>
      <c r="Q50" s="74">
        <f t="shared" si="4"/>
        <v>850</v>
      </c>
      <c r="R50" s="27">
        <f t="shared" si="5"/>
        <v>850</v>
      </c>
      <c r="S50" s="73">
        <v>0</v>
      </c>
      <c r="T50" s="114"/>
      <c r="U50" s="23">
        <v>87</v>
      </c>
    </row>
    <row r="51" spans="1:21" s="28" customFormat="1" ht="15.75" x14ac:dyDescent="0.25">
      <c r="A51" s="23">
        <f t="shared" si="3"/>
        <v>40</v>
      </c>
      <c r="B51" s="64">
        <v>12100108</v>
      </c>
      <c r="C51" s="64">
        <v>12</v>
      </c>
      <c r="D51" s="65" t="s">
        <v>84</v>
      </c>
      <c r="E51" s="65" t="s">
        <v>28</v>
      </c>
      <c r="F51" s="25" t="s">
        <v>28</v>
      </c>
      <c r="G51" s="24" t="s">
        <v>27</v>
      </c>
      <c r="H51" s="24" t="s">
        <v>29</v>
      </c>
      <c r="I51" s="24" t="s">
        <v>120</v>
      </c>
      <c r="J51" s="24" t="s">
        <v>30</v>
      </c>
      <c r="K51" s="65" t="s">
        <v>31</v>
      </c>
      <c r="L51" s="24" t="s">
        <v>31</v>
      </c>
      <c r="M51" s="89">
        <v>1500000</v>
      </c>
      <c r="N51" s="89">
        <v>1500000</v>
      </c>
      <c r="O51" s="89">
        <v>45353.39</v>
      </c>
      <c r="P51" s="94">
        <f t="shared" si="2"/>
        <v>461220.16</v>
      </c>
      <c r="Q51" s="74">
        <f t="shared" si="4"/>
        <v>500000</v>
      </c>
      <c r="R51" s="27">
        <f t="shared" si="5"/>
        <v>500000</v>
      </c>
      <c r="S51" s="73">
        <v>506573.55</v>
      </c>
      <c r="T51" s="114"/>
      <c r="U51" s="23">
        <v>88</v>
      </c>
    </row>
    <row r="52" spans="1:21" s="28" customFormat="1" ht="15.75" x14ac:dyDescent="0.25">
      <c r="A52" s="23">
        <f t="shared" si="3"/>
        <v>41</v>
      </c>
      <c r="B52" s="64">
        <v>12100108</v>
      </c>
      <c r="C52" s="64">
        <v>12</v>
      </c>
      <c r="D52" s="65" t="s">
        <v>84</v>
      </c>
      <c r="E52" s="65" t="s">
        <v>28</v>
      </c>
      <c r="F52" s="25" t="s">
        <v>28</v>
      </c>
      <c r="G52" s="24" t="s">
        <v>27</v>
      </c>
      <c r="H52" s="24" t="s">
        <v>29</v>
      </c>
      <c r="I52" s="24" t="s">
        <v>121</v>
      </c>
      <c r="J52" s="24" t="s">
        <v>30</v>
      </c>
      <c r="K52" s="65" t="s">
        <v>31</v>
      </c>
      <c r="L52" s="24" t="s">
        <v>31</v>
      </c>
      <c r="M52" s="89">
        <v>4648610</v>
      </c>
      <c r="N52" s="89">
        <v>3644690</v>
      </c>
      <c r="O52" s="89">
        <v>354825.61</v>
      </c>
      <c r="P52" s="94">
        <f t="shared" si="2"/>
        <v>199072.86</v>
      </c>
      <c r="Q52" s="74">
        <f t="shared" si="4"/>
        <v>1549536.6666666667</v>
      </c>
      <c r="R52" s="27">
        <f t="shared" si="5"/>
        <v>1214896.6666666667</v>
      </c>
      <c r="S52" s="73">
        <v>553898.47</v>
      </c>
      <c r="T52" s="114"/>
      <c r="U52" s="23">
        <v>89</v>
      </c>
    </row>
    <row r="53" spans="1:21" s="28" customFormat="1" ht="15.75" x14ac:dyDescent="0.25">
      <c r="A53" s="23">
        <f t="shared" si="3"/>
        <v>42</v>
      </c>
      <c r="B53" s="64">
        <v>12100108</v>
      </c>
      <c r="C53" s="64">
        <v>12</v>
      </c>
      <c r="D53" s="65" t="s">
        <v>84</v>
      </c>
      <c r="E53" s="65" t="s">
        <v>28</v>
      </c>
      <c r="F53" s="25" t="s">
        <v>28</v>
      </c>
      <c r="G53" s="24" t="s">
        <v>27</v>
      </c>
      <c r="H53" s="24" t="s">
        <v>29</v>
      </c>
      <c r="I53" s="24" t="s">
        <v>122</v>
      </c>
      <c r="J53" s="24" t="s">
        <v>30</v>
      </c>
      <c r="K53" s="65" t="s">
        <v>31</v>
      </c>
      <c r="L53" s="24" t="s">
        <v>31</v>
      </c>
      <c r="M53" s="89">
        <v>7394842.5</v>
      </c>
      <c r="N53" s="89">
        <v>4682287.18</v>
      </c>
      <c r="O53" s="89">
        <v>337406.43</v>
      </c>
      <c r="P53" s="94">
        <f t="shared" si="2"/>
        <v>220648.69</v>
      </c>
      <c r="Q53" s="74">
        <f t="shared" si="4"/>
        <v>2464947.5</v>
      </c>
      <c r="R53" s="27">
        <f t="shared" si="5"/>
        <v>1560762.3933333333</v>
      </c>
      <c r="S53" s="73">
        <v>558055.12</v>
      </c>
      <c r="T53" s="114"/>
      <c r="U53" s="23">
        <v>93</v>
      </c>
    </row>
    <row r="54" spans="1:21" s="28" customFormat="1" ht="15.75" x14ac:dyDescent="0.25">
      <c r="A54" s="23">
        <f t="shared" si="3"/>
        <v>43</v>
      </c>
      <c r="B54" s="64">
        <v>12100108</v>
      </c>
      <c r="C54" s="64">
        <v>12</v>
      </c>
      <c r="D54" s="65" t="s">
        <v>84</v>
      </c>
      <c r="E54" s="65" t="s">
        <v>28</v>
      </c>
      <c r="F54" s="25" t="s">
        <v>28</v>
      </c>
      <c r="G54" s="24" t="s">
        <v>27</v>
      </c>
      <c r="H54" s="24" t="s">
        <v>29</v>
      </c>
      <c r="I54" s="24" t="s">
        <v>57</v>
      </c>
      <c r="J54" s="24" t="s">
        <v>30</v>
      </c>
      <c r="K54" s="65" t="s">
        <v>31</v>
      </c>
      <c r="L54" s="24" t="s">
        <v>31</v>
      </c>
      <c r="M54" s="89">
        <v>5250</v>
      </c>
      <c r="N54" s="89">
        <v>15250</v>
      </c>
      <c r="O54" s="89">
        <v>0</v>
      </c>
      <c r="P54" s="94">
        <f t="shared" si="2"/>
        <v>0</v>
      </c>
      <c r="Q54" s="74">
        <f t="shared" si="4"/>
        <v>1750</v>
      </c>
      <c r="R54" s="27">
        <f t="shared" si="5"/>
        <v>5083.333333333333</v>
      </c>
      <c r="S54" s="73">
        <v>0</v>
      </c>
      <c r="T54" s="114"/>
      <c r="U54" s="23">
        <v>99</v>
      </c>
    </row>
    <row r="55" spans="1:21" s="28" customFormat="1" ht="15.75" x14ac:dyDescent="0.25">
      <c r="A55" s="23">
        <f t="shared" si="3"/>
        <v>44</v>
      </c>
      <c r="B55" s="64">
        <v>12100108</v>
      </c>
      <c r="C55" s="64">
        <v>12</v>
      </c>
      <c r="D55" s="65" t="s">
        <v>84</v>
      </c>
      <c r="E55" s="65" t="s">
        <v>28</v>
      </c>
      <c r="F55" s="25" t="s">
        <v>28</v>
      </c>
      <c r="G55" s="24" t="s">
        <v>27</v>
      </c>
      <c r="H55" s="24" t="s">
        <v>29</v>
      </c>
      <c r="I55" s="24" t="s">
        <v>77</v>
      </c>
      <c r="J55" s="24" t="s">
        <v>30</v>
      </c>
      <c r="K55" s="65" t="s">
        <v>31</v>
      </c>
      <c r="L55" s="24" t="s">
        <v>31</v>
      </c>
      <c r="M55" s="89">
        <v>792331.2</v>
      </c>
      <c r="N55" s="89">
        <v>792331.2</v>
      </c>
      <c r="O55" s="89">
        <v>0</v>
      </c>
      <c r="P55" s="94">
        <f t="shared" si="2"/>
        <v>0</v>
      </c>
      <c r="Q55" s="74">
        <f t="shared" si="4"/>
        <v>264110.39999999997</v>
      </c>
      <c r="R55" s="27">
        <f t="shared" si="5"/>
        <v>264110.39999999997</v>
      </c>
      <c r="S55" s="73">
        <v>0</v>
      </c>
      <c r="T55" s="114"/>
      <c r="U55" s="23">
        <v>101</v>
      </c>
    </row>
    <row r="56" spans="1:21" s="28" customFormat="1" ht="15.75" x14ac:dyDescent="0.25">
      <c r="A56" s="23">
        <f t="shared" si="3"/>
        <v>45</v>
      </c>
      <c r="B56" s="64">
        <v>12100108</v>
      </c>
      <c r="C56" s="64">
        <v>12</v>
      </c>
      <c r="D56" s="65" t="s">
        <v>84</v>
      </c>
      <c r="E56" s="65" t="s">
        <v>28</v>
      </c>
      <c r="F56" s="25" t="s">
        <v>28</v>
      </c>
      <c r="G56" s="24" t="s">
        <v>27</v>
      </c>
      <c r="H56" s="24" t="s">
        <v>29</v>
      </c>
      <c r="I56" s="24" t="s">
        <v>67</v>
      </c>
      <c r="J56" s="24" t="s">
        <v>30</v>
      </c>
      <c r="K56" s="65" t="s">
        <v>31</v>
      </c>
      <c r="L56" s="24" t="s">
        <v>31</v>
      </c>
      <c r="M56" s="89">
        <v>2387367.96</v>
      </c>
      <c r="N56" s="89">
        <v>2186917.96</v>
      </c>
      <c r="O56" s="89">
        <v>167814.54</v>
      </c>
      <c r="P56" s="94">
        <f t="shared" si="2"/>
        <v>47943.359999999986</v>
      </c>
      <c r="Q56" s="74">
        <f t="shared" si="4"/>
        <v>795789.32</v>
      </c>
      <c r="R56" s="27">
        <f t="shared" si="5"/>
        <v>728972.65333333332</v>
      </c>
      <c r="S56" s="73">
        <v>215757.9</v>
      </c>
      <c r="T56" s="114"/>
      <c r="U56" s="23">
        <v>102</v>
      </c>
    </row>
    <row r="57" spans="1:21" s="28" customFormat="1" ht="15.75" x14ac:dyDescent="0.25">
      <c r="A57" s="23">
        <f t="shared" si="3"/>
        <v>46</v>
      </c>
      <c r="B57" s="64">
        <v>12100108</v>
      </c>
      <c r="C57" s="64">
        <v>12</v>
      </c>
      <c r="D57" s="65" t="s">
        <v>84</v>
      </c>
      <c r="E57" s="65" t="s">
        <v>28</v>
      </c>
      <c r="F57" s="25" t="s">
        <v>28</v>
      </c>
      <c r="G57" s="24" t="s">
        <v>27</v>
      </c>
      <c r="H57" s="24" t="s">
        <v>29</v>
      </c>
      <c r="I57" s="24" t="s">
        <v>138</v>
      </c>
      <c r="J57" s="24" t="s">
        <v>30</v>
      </c>
      <c r="K57" s="65" t="s">
        <v>31</v>
      </c>
      <c r="L57" s="24" t="s">
        <v>31</v>
      </c>
      <c r="M57" s="89">
        <v>11000000</v>
      </c>
      <c r="N57" s="89">
        <v>12000000</v>
      </c>
      <c r="O57" s="89">
        <v>2453045.5</v>
      </c>
      <c r="P57" s="94">
        <f t="shared" si="2"/>
        <v>2990680</v>
      </c>
      <c r="Q57" s="74">
        <f t="shared" si="4"/>
        <v>3666666.6666666665</v>
      </c>
      <c r="R57" s="27">
        <f t="shared" si="5"/>
        <v>4000000</v>
      </c>
      <c r="S57" s="73">
        <v>5443725.5</v>
      </c>
      <c r="T57" s="114"/>
      <c r="U57" s="23">
        <v>105</v>
      </c>
    </row>
    <row r="58" spans="1:21" s="28" customFormat="1" ht="15.75" x14ac:dyDescent="0.25">
      <c r="A58" s="23">
        <f t="shared" si="3"/>
        <v>47</v>
      </c>
      <c r="B58" s="64">
        <v>12100108</v>
      </c>
      <c r="C58" s="64">
        <v>12</v>
      </c>
      <c r="D58" s="65" t="s">
        <v>84</v>
      </c>
      <c r="E58" s="65" t="s">
        <v>28</v>
      </c>
      <c r="F58" s="25" t="s">
        <v>28</v>
      </c>
      <c r="G58" s="24" t="s">
        <v>27</v>
      </c>
      <c r="H58" s="24" t="s">
        <v>29</v>
      </c>
      <c r="I58" s="24" t="s">
        <v>59</v>
      </c>
      <c r="J58" s="24" t="s">
        <v>30</v>
      </c>
      <c r="K58" s="65" t="s">
        <v>31</v>
      </c>
      <c r="L58" s="24" t="s">
        <v>31</v>
      </c>
      <c r="M58" s="89">
        <v>660276</v>
      </c>
      <c r="N58" s="89">
        <v>659526</v>
      </c>
      <c r="O58" s="89">
        <v>0</v>
      </c>
      <c r="P58" s="94">
        <f t="shared" si="2"/>
        <v>23424.59</v>
      </c>
      <c r="Q58" s="74">
        <f t="shared" si="4"/>
        <v>220092</v>
      </c>
      <c r="R58" s="27">
        <f t="shared" si="5"/>
        <v>219842</v>
      </c>
      <c r="S58" s="73">
        <v>23424.59</v>
      </c>
      <c r="T58" s="114"/>
      <c r="U58" s="23">
        <v>106</v>
      </c>
    </row>
    <row r="59" spans="1:21" s="28" customFormat="1" ht="15.75" x14ac:dyDescent="0.25">
      <c r="A59" s="23">
        <f t="shared" si="3"/>
        <v>48</v>
      </c>
      <c r="B59" s="64">
        <v>12100108</v>
      </c>
      <c r="C59" s="64">
        <v>12</v>
      </c>
      <c r="D59" s="65" t="s">
        <v>84</v>
      </c>
      <c r="E59" s="65" t="s">
        <v>28</v>
      </c>
      <c r="F59" s="25" t="s">
        <v>28</v>
      </c>
      <c r="G59" s="24" t="s">
        <v>27</v>
      </c>
      <c r="H59" s="24" t="s">
        <v>29</v>
      </c>
      <c r="I59" s="24" t="s">
        <v>60</v>
      </c>
      <c r="J59" s="24" t="s">
        <v>30</v>
      </c>
      <c r="K59" s="65" t="s">
        <v>31</v>
      </c>
      <c r="L59" s="24" t="s">
        <v>31</v>
      </c>
      <c r="M59" s="89">
        <v>962800</v>
      </c>
      <c r="N59" s="89">
        <v>962800</v>
      </c>
      <c r="O59" s="89">
        <v>220660.01</v>
      </c>
      <c r="P59" s="94">
        <f t="shared" si="2"/>
        <v>365290</v>
      </c>
      <c r="Q59" s="74">
        <f t="shared" si="4"/>
        <v>320933.33333333331</v>
      </c>
      <c r="R59" s="27">
        <f t="shared" si="5"/>
        <v>320933.33333333331</v>
      </c>
      <c r="S59" s="73">
        <v>585950.01</v>
      </c>
      <c r="T59" s="114"/>
      <c r="U59" s="23">
        <v>108</v>
      </c>
    </row>
    <row r="60" spans="1:21" s="28" customFormat="1" ht="15.75" x14ac:dyDescent="0.25">
      <c r="A60" s="23">
        <f t="shared" si="3"/>
        <v>49</v>
      </c>
      <c r="B60" s="64">
        <v>12100108</v>
      </c>
      <c r="C60" s="64">
        <v>12</v>
      </c>
      <c r="D60" s="65" t="s">
        <v>84</v>
      </c>
      <c r="E60" s="65" t="s">
        <v>28</v>
      </c>
      <c r="F60" s="25" t="s">
        <v>28</v>
      </c>
      <c r="G60" s="24" t="s">
        <v>27</v>
      </c>
      <c r="H60" s="24" t="s">
        <v>29</v>
      </c>
      <c r="I60" s="24" t="s">
        <v>70</v>
      </c>
      <c r="J60" s="24" t="s">
        <v>30</v>
      </c>
      <c r="K60" s="65" t="s">
        <v>31</v>
      </c>
      <c r="L60" s="24" t="s">
        <v>31</v>
      </c>
      <c r="M60" s="89">
        <v>9345880</v>
      </c>
      <c r="N60" s="89">
        <v>6345880</v>
      </c>
      <c r="O60" s="89">
        <v>1498242.6</v>
      </c>
      <c r="P60" s="94">
        <f t="shared" si="2"/>
        <v>-1496744</v>
      </c>
      <c r="Q60" s="74">
        <f t="shared" si="4"/>
        <v>3115293.3333333335</v>
      </c>
      <c r="R60" s="27">
        <f t="shared" si="5"/>
        <v>2115293.3333333335</v>
      </c>
      <c r="S60" s="73">
        <v>1498.6</v>
      </c>
      <c r="T60" s="114"/>
      <c r="U60" s="23">
        <v>109</v>
      </c>
    </row>
    <row r="61" spans="1:21" s="28" customFormat="1" ht="15.75" x14ac:dyDescent="0.25">
      <c r="A61" s="23">
        <f t="shared" si="3"/>
        <v>50</v>
      </c>
      <c r="B61" s="64">
        <v>12100108</v>
      </c>
      <c r="C61" s="64">
        <v>12</v>
      </c>
      <c r="D61" s="65" t="s">
        <v>84</v>
      </c>
      <c r="E61" s="65" t="s">
        <v>28</v>
      </c>
      <c r="F61" s="25" t="s">
        <v>28</v>
      </c>
      <c r="G61" s="24" t="s">
        <v>27</v>
      </c>
      <c r="H61" s="24" t="s">
        <v>29</v>
      </c>
      <c r="I61" s="24" t="s">
        <v>123</v>
      </c>
      <c r="J61" s="24" t="s">
        <v>30</v>
      </c>
      <c r="K61" s="65" t="s">
        <v>31</v>
      </c>
      <c r="L61" s="24" t="s">
        <v>31</v>
      </c>
      <c r="M61" s="89">
        <v>55420</v>
      </c>
      <c r="N61" s="89">
        <v>55420</v>
      </c>
      <c r="O61" s="89">
        <v>1788</v>
      </c>
      <c r="P61" s="94">
        <f t="shared" si="2"/>
        <v>0</v>
      </c>
      <c r="Q61" s="74">
        <f t="shared" si="4"/>
        <v>18473.333333333332</v>
      </c>
      <c r="R61" s="27">
        <f t="shared" si="5"/>
        <v>18473.333333333332</v>
      </c>
      <c r="S61" s="73">
        <v>1788</v>
      </c>
      <c r="T61" s="114"/>
      <c r="U61" s="23">
        <v>110</v>
      </c>
    </row>
    <row r="62" spans="1:21" s="28" customFormat="1" ht="15.75" x14ac:dyDescent="0.25">
      <c r="A62" s="23">
        <f t="shared" si="3"/>
        <v>51</v>
      </c>
      <c r="B62" s="64">
        <v>12100108</v>
      </c>
      <c r="C62" s="64">
        <v>12</v>
      </c>
      <c r="D62" s="65" t="s">
        <v>84</v>
      </c>
      <c r="E62" s="65" t="s">
        <v>28</v>
      </c>
      <c r="F62" s="66" t="s">
        <v>28</v>
      </c>
      <c r="G62" s="65" t="s">
        <v>27</v>
      </c>
      <c r="H62" s="65" t="s">
        <v>29</v>
      </c>
      <c r="I62" s="65" t="s">
        <v>124</v>
      </c>
      <c r="J62" s="65" t="s">
        <v>30</v>
      </c>
      <c r="K62" s="65" t="s">
        <v>31</v>
      </c>
      <c r="L62" s="65" t="s">
        <v>31</v>
      </c>
      <c r="M62" s="89">
        <v>124500</v>
      </c>
      <c r="N62" s="89">
        <v>74500</v>
      </c>
      <c r="O62" s="89">
        <v>5520</v>
      </c>
      <c r="P62" s="94">
        <f t="shared" si="2"/>
        <v>24790</v>
      </c>
      <c r="Q62" s="74">
        <f t="shared" si="4"/>
        <v>41500</v>
      </c>
      <c r="R62" s="27">
        <f t="shared" si="5"/>
        <v>24833.333333333332</v>
      </c>
      <c r="S62" s="73">
        <v>30310</v>
      </c>
      <c r="T62" s="114"/>
      <c r="U62" s="23">
        <v>113</v>
      </c>
    </row>
    <row r="63" spans="1:21" s="28" customFormat="1" ht="15.75" x14ac:dyDescent="0.25">
      <c r="A63" s="23">
        <f t="shared" si="3"/>
        <v>52</v>
      </c>
      <c r="B63" s="64">
        <v>12100108</v>
      </c>
      <c r="C63" s="64">
        <v>12</v>
      </c>
      <c r="D63" s="65" t="s">
        <v>84</v>
      </c>
      <c r="E63" s="65" t="s">
        <v>28</v>
      </c>
      <c r="F63" s="25" t="s">
        <v>28</v>
      </c>
      <c r="G63" s="24" t="s">
        <v>27</v>
      </c>
      <c r="H63" s="24" t="s">
        <v>29</v>
      </c>
      <c r="I63" s="24" t="s">
        <v>65</v>
      </c>
      <c r="J63" s="24" t="s">
        <v>30</v>
      </c>
      <c r="K63" s="65" t="s">
        <v>31</v>
      </c>
      <c r="L63" s="24" t="s">
        <v>31</v>
      </c>
      <c r="M63" s="89">
        <v>6000</v>
      </c>
      <c r="N63" s="89">
        <v>6000</v>
      </c>
      <c r="O63" s="89">
        <v>0</v>
      </c>
      <c r="P63" s="94">
        <f t="shared" si="2"/>
        <v>0</v>
      </c>
      <c r="Q63" s="74">
        <f t="shared" si="4"/>
        <v>2000</v>
      </c>
      <c r="R63" s="27">
        <f t="shared" si="5"/>
        <v>2000</v>
      </c>
      <c r="S63" s="73">
        <v>0</v>
      </c>
      <c r="T63" s="114"/>
      <c r="U63" s="23">
        <v>117</v>
      </c>
    </row>
    <row r="64" spans="1:21" s="28" customFormat="1" ht="15.75" x14ac:dyDescent="0.25">
      <c r="A64" s="23">
        <f t="shared" si="3"/>
        <v>53</v>
      </c>
      <c r="B64" s="64">
        <v>12100108</v>
      </c>
      <c r="C64" s="64">
        <v>12</v>
      </c>
      <c r="D64" s="65" t="s">
        <v>84</v>
      </c>
      <c r="E64" s="65" t="s">
        <v>28</v>
      </c>
      <c r="F64" s="25" t="s">
        <v>28</v>
      </c>
      <c r="G64" s="24" t="s">
        <v>27</v>
      </c>
      <c r="H64" s="24" t="s">
        <v>29</v>
      </c>
      <c r="I64" s="24" t="s">
        <v>125</v>
      </c>
      <c r="J64" s="24" t="s">
        <v>30</v>
      </c>
      <c r="K64" s="65" t="s">
        <v>31</v>
      </c>
      <c r="L64" s="24" t="s">
        <v>31</v>
      </c>
      <c r="M64" s="89">
        <v>24000</v>
      </c>
      <c r="N64" s="89">
        <v>24000</v>
      </c>
      <c r="O64" s="89">
        <v>0</v>
      </c>
      <c r="P64" s="94">
        <f t="shared" si="2"/>
        <v>0</v>
      </c>
      <c r="Q64" s="74">
        <f t="shared" si="4"/>
        <v>8000</v>
      </c>
      <c r="R64" s="27">
        <f t="shared" si="5"/>
        <v>8000</v>
      </c>
      <c r="S64" s="73">
        <v>0</v>
      </c>
      <c r="T64" s="114"/>
      <c r="U64" s="23">
        <v>118</v>
      </c>
    </row>
    <row r="65" spans="1:21" s="28" customFormat="1" ht="15.75" x14ac:dyDescent="0.25">
      <c r="A65" s="23">
        <f t="shared" si="3"/>
        <v>54</v>
      </c>
      <c r="B65" s="64">
        <v>12100108</v>
      </c>
      <c r="C65" s="64">
        <v>12</v>
      </c>
      <c r="D65" s="65" t="s">
        <v>84</v>
      </c>
      <c r="E65" s="65" t="s">
        <v>28</v>
      </c>
      <c r="F65" s="25" t="s">
        <v>28</v>
      </c>
      <c r="G65" s="24" t="s">
        <v>27</v>
      </c>
      <c r="H65" s="24" t="s">
        <v>29</v>
      </c>
      <c r="I65" s="24" t="s">
        <v>126</v>
      </c>
      <c r="J65" s="24" t="s">
        <v>30</v>
      </c>
      <c r="K65" s="65" t="s">
        <v>31</v>
      </c>
      <c r="L65" s="24" t="s">
        <v>31</v>
      </c>
      <c r="M65" s="89">
        <v>3840</v>
      </c>
      <c r="N65" s="89">
        <v>3840</v>
      </c>
      <c r="O65" s="89">
        <v>1062.5</v>
      </c>
      <c r="P65" s="94">
        <f t="shared" si="2"/>
        <v>0</v>
      </c>
      <c r="Q65" s="74">
        <f t="shared" si="4"/>
        <v>1280</v>
      </c>
      <c r="R65" s="27">
        <f t="shared" si="5"/>
        <v>1280</v>
      </c>
      <c r="S65" s="73">
        <v>1062.5</v>
      </c>
      <c r="T65" s="114"/>
      <c r="U65" s="23">
        <v>120</v>
      </c>
    </row>
    <row r="66" spans="1:21" s="28" customFormat="1" ht="15.75" x14ac:dyDescent="0.25">
      <c r="A66" s="23">
        <f t="shared" si="3"/>
        <v>55</v>
      </c>
      <c r="B66" s="64">
        <v>12100108</v>
      </c>
      <c r="C66" s="64">
        <v>12</v>
      </c>
      <c r="D66" s="65" t="s">
        <v>84</v>
      </c>
      <c r="E66" s="65" t="s">
        <v>28</v>
      </c>
      <c r="F66" s="25" t="s">
        <v>28</v>
      </c>
      <c r="G66" s="24" t="s">
        <v>27</v>
      </c>
      <c r="H66" s="24" t="s">
        <v>29</v>
      </c>
      <c r="I66" s="24" t="s">
        <v>74</v>
      </c>
      <c r="J66" s="24" t="s">
        <v>30</v>
      </c>
      <c r="K66" s="65" t="s">
        <v>31</v>
      </c>
      <c r="L66" s="24" t="s">
        <v>31</v>
      </c>
      <c r="M66" s="89">
        <v>311100</v>
      </c>
      <c r="N66" s="89">
        <v>311100</v>
      </c>
      <c r="O66" s="89">
        <v>74409.17</v>
      </c>
      <c r="P66" s="94">
        <f t="shared" si="2"/>
        <v>122576.65999999999</v>
      </c>
      <c r="Q66" s="74">
        <f t="shared" si="4"/>
        <v>103700</v>
      </c>
      <c r="R66" s="27">
        <f t="shared" si="5"/>
        <v>103700</v>
      </c>
      <c r="S66" s="73">
        <v>196985.83</v>
      </c>
      <c r="T66" s="114"/>
      <c r="U66" s="23">
        <v>121</v>
      </c>
    </row>
    <row r="67" spans="1:21" s="28" customFormat="1" ht="15.75" x14ac:dyDescent="0.25">
      <c r="A67" s="23">
        <f t="shared" si="3"/>
        <v>56</v>
      </c>
      <c r="B67" s="64">
        <v>12100108</v>
      </c>
      <c r="C67" s="64">
        <v>12</v>
      </c>
      <c r="D67" s="65" t="s">
        <v>84</v>
      </c>
      <c r="E67" s="65" t="s">
        <v>28</v>
      </c>
      <c r="F67" s="25" t="s">
        <v>28</v>
      </c>
      <c r="G67" s="24" t="s">
        <v>27</v>
      </c>
      <c r="H67" s="24" t="s">
        <v>29</v>
      </c>
      <c r="I67" s="24" t="s">
        <v>127</v>
      </c>
      <c r="J67" s="24" t="s">
        <v>30</v>
      </c>
      <c r="K67" s="65" t="s">
        <v>31</v>
      </c>
      <c r="L67" s="24" t="s">
        <v>31</v>
      </c>
      <c r="M67" s="89">
        <v>45000</v>
      </c>
      <c r="N67" s="89">
        <v>5000</v>
      </c>
      <c r="O67" s="89">
        <v>0</v>
      </c>
      <c r="P67" s="94">
        <f t="shared" si="2"/>
        <v>0</v>
      </c>
      <c r="Q67" s="74">
        <f t="shared" si="4"/>
        <v>15000</v>
      </c>
      <c r="R67" s="27">
        <f t="shared" si="5"/>
        <v>1666.6666666666667</v>
      </c>
      <c r="S67" s="73">
        <v>0</v>
      </c>
      <c r="T67" s="114"/>
      <c r="U67" s="23">
        <v>122</v>
      </c>
    </row>
    <row r="68" spans="1:21" s="28" customFormat="1" ht="15.75" x14ac:dyDescent="0.25">
      <c r="A68" s="23">
        <f t="shared" si="3"/>
        <v>57</v>
      </c>
      <c r="B68" s="64">
        <v>12100108</v>
      </c>
      <c r="C68" s="64">
        <v>12</v>
      </c>
      <c r="D68" s="65" t="s">
        <v>84</v>
      </c>
      <c r="E68" s="65" t="s">
        <v>28</v>
      </c>
      <c r="F68" s="25" t="s">
        <v>28</v>
      </c>
      <c r="G68" s="24" t="s">
        <v>27</v>
      </c>
      <c r="H68" s="24" t="s">
        <v>29</v>
      </c>
      <c r="I68" s="24" t="s">
        <v>81</v>
      </c>
      <c r="J68" s="24" t="s">
        <v>30</v>
      </c>
      <c r="K68" s="65" t="s">
        <v>31</v>
      </c>
      <c r="L68" s="24" t="s">
        <v>31</v>
      </c>
      <c r="M68" s="89">
        <v>16405533</v>
      </c>
      <c r="N68" s="89">
        <v>15730533</v>
      </c>
      <c r="O68" s="89">
        <v>8433376.5600000005</v>
      </c>
      <c r="P68" s="94">
        <f t="shared" si="2"/>
        <v>2864667.7899999991</v>
      </c>
      <c r="Q68" s="74">
        <f t="shared" si="4"/>
        <v>5468511</v>
      </c>
      <c r="R68" s="27">
        <f t="shared" si="5"/>
        <v>5243511</v>
      </c>
      <c r="S68" s="73">
        <v>11298044.35</v>
      </c>
      <c r="T68" s="114"/>
      <c r="U68" s="23">
        <v>125</v>
      </c>
    </row>
    <row r="69" spans="1:21" s="28" customFormat="1" ht="15.75" x14ac:dyDescent="0.25">
      <c r="A69" s="23">
        <f t="shared" si="3"/>
        <v>58</v>
      </c>
      <c r="B69" s="64">
        <v>12100108</v>
      </c>
      <c r="C69" s="64">
        <v>12</v>
      </c>
      <c r="D69" s="65" t="s">
        <v>84</v>
      </c>
      <c r="E69" s="65" t="s">
        <v>28</v>
      </c>
      <c r="F69" s="25" t="s">
        <v>28</v>
      </c>
      <c r="G69" s="24" t="s">
        <v>27</v>
      </c>
      <c r="H69" s="24" t="s">
        <v>29</v>
      </c>
      <c r="I69" s="24" t="s">
        <v>128</v>
      </c>
      <c r="J69" s="24" t="s">
        <v>30</v>
      </c>
      <c r="K69" s="65" t="s">
        <v>31</v>
      </c>
      <c r="L69" s="24" t="s">
        <v>31</v>
      </c>
      <c r="M69" s="89">
        <v>214200</v>
      </c>
      <c r="N69" s="89">
        <v>114200</v>
      </c>
      <c r="O69" s="89">
        <v>6456</v>
      </c>
      <c r="P69" s="94">
        <f t="shared" si="2"/>
        <v>0</v>
      </c>
      <c r="Q69" s="74">
        <f t="shared" si="4"/>
        <v>71400</v>
      </c>
      <c r="R69" s="27">
        <f t="shared" si="5"/>
        <v>38066.666666666664</v>
      </c>
      <c r="S69" s="73">
        <v>6456</v>
      </c>
      <c r="T69" s="114"/>
      <c r="U69" s="23">
        <v>126</v>
      </c>
    </row>
    <row r="70" spans="1:21" s="28" customFormat="1" ht="15.75" x14ac:dyDescent="0.25">
      <c r="A70" s="23">
        <f t="shared" si="3"/>
        <v>59</v>
      </c>
      <c r="B70" s="64">
        <v>12100108</v>
      </c>
      <c r="C70" s="64">
        <v>12</v>
      </c>
      <c r="D70" s="65" t="s">
        <v>84</v>
      </c>
      <c r="E70" s="65" t="s">
        <v>28</v>
      </c>
      <c r="F70" s="25" t="s">
        <v>28</v>
      </c>
      <c r="G70" s="24" t="s">
        <v>27</v>
      </c>
      <c r="H70" s="24" t="s">
        <v>29</v>
      </c>
      <c r="I70" s="24" t="s">
        <v>80</v>
      </c>
      <c r="J70" s="24" t="s">
        <v>30</v>
      </c>
      <c r="K70" s="65" t="s">
        <v>31</v>
      </c>
      <c r="L70" s="24" t="s">
        <v>31</v>
      </c>
      <c r="M70" s="89">
        <v>3668250</v>
      </c>
      <c r="N70" s="89">
        <v>3668250</v>
      </c>
      <c r="O70" s="89">
        <v>916987.17</v>
      </c>
      <c r="P70" s="94">
        <f t="shared" si="2"/>
        <v>1472608.0300000003</v>
      </c>
      <c r="Q70" s="74">
        <f t="shared" si="4"/>
        <v>1222750</v>
      </c>
      <c r="R70" s="27">
        <f t="shared" si="5"/>
        <v>1222750</v>
      </c>
      <c r="S70" s="73">
        <v>2389595.2000000002</v>
      </c>
      <c r="T70" s="114"/>
      <c r="U70" s="23">
        <v>128</v>
      </c>
    </row>
    <row r="71" spans="1:21" s="28" customFormat="1" ht="15.75" x14ac:dyDescent="0.25">
      <c r="A71" s="23">
        <f t="shared" si="3"/>
        <v>60</v>
      </c>
      <c r="B71" s="64">
        <v>12100108</v>
      </c>
      <c r="C71" s="64">
        <v>12</v>
      </c>
      <c r="D71" s="65" t="s">
        <v>84</v>
      </c>
      <c r="E71" s="65" t="s">
        <v>28</v>
      </c>
      <c r="F71" s="25" t="s">
        <v>28</v>
      </c>
      <c r="G71" s="24" t="s">
        <v>27</v>
      </c>
      <c r="H71" s="24" t="s">
        <v>29</v>
      </c>
      <c r="I71" s="24" t="s">
        <v>129</v>
      </c>
      <c r="J71" s="24" t="s">
        <v>30</v>
      </c>
      <c r="K71" s="65" t="s">
        <v>31</v>
      </c>
      <c r="L71" s="24" t="s">
        <v>31</v>
      </c>
      <c r="M71" s="89">
        <v>102400</v>
      </c>
      <c r="N71" s="89">
        <v>502400</v>
      </c>
      <c r="O71" s="89">
        <v>31860</v>
      </c>
      <c r="P71" s="94">
        <f t="shared" si="2"/>
        <v>16850.900000000001</v>
      </c>
      <c r="Q71" s="74">
        <f t="shared" si="4"/>
        <v>34133.333333333336</v>
      </c>
      <c r="R71" s="27">
        <f t="shared" si="5"/>
        <v>167466.66666666666</v>
      </c>
      <c r="S71" s="73">
        <v>48710.9</v>
      </c>
      <c r="T71" s="114"/>
      <c r="U71" s="23">
        <v>129</v>
      </c>
    </row>
    <row r="72" spans="1:21" s="28" customFormat="1" ht="15.75" x14ac:dyDescent="0.25">
      <c r="A72" s="23">
        <f t="shared" si="3"/>
        <v>61</v>
      </c>
      <c r="B72" s="64">
        <v>12100108</v>
      </c>
      <c r="C72" s="64">
        <v>12</v>
      </c>
      <c r="D72" s="65" t="s">
        <v>84</v>
      </c>
      <c r="E72" s="65" t="s">
        <v>28</v>
      </c>
      <c r="F72" s="25" t="s">
        <v>28</v>
      </c>
      <c r="G72" s="24" t="s">
        <v>27</v>
      </c>
      <c r="H72" s="24" t="s">
        <v>29</v>
      </c>
      <c r="I72" s="24" t="s">
        <v>67</v>
      </c>
      <c r="J72" s="24" t="s">
        <v>30</v>
      </c>
      <c r="K72" s="65" t="s">
        <v>31</v>
      </c>
      <c r="L72" s="24" t="s">
        <v>31</v>
      </c>
      <c r="M72" s="89">
        <v>1174932.04</v>
      </c>
      <c r="N72" s="89">
        <v>1174932.04</v>
      </c>
      <c r="O72" s="89">
        <v>0</v>
      </c>
      <c r="P72" s="94">
        <f t="shared" si="2"/>
        <v>92667</v>
      </c>
      <c r="Q72" s="74">
        <f t="shared" si="4"/>
        <v>391644.01333333337</v>
      </c>
      <c r="R72" s="27">
        <f t="shared" si="5"/>
        <v>391644.01333333337</v>
      </c>
      <c r="S72" s="73">
        <v>92667</v>
      </c>
      <c r="T72" s="114"/>
      <c r="U72" s="23">
        <v>131</v>
      </c>
    </row>
    <row r="73" spans="1:21" s="28" customFormat="1" ht="15.75" x14ac:dyDescent="0.25">
      <c r="A73" s="23">
        <f t="shared" si="3"/>
        <v>62</v>
      </c>
      <c r="B73" s="64">
        <v>12100108</v>
      </c>
      <c r="C73" s="64">
        <v>12</v>
      </c>
      <c r="D73" s="65" t="s">
        <v>84</v>
      </c>
      <c r="E73" s="65" t="s">
        <v>28</v>
      </c>
      <c r="F73" s="25" t="s">
        <v>28</v>
      </c>
      <c r="G73" s="24" t="s">
        <v>27</v>
      </c>
      <c r="H73" s="24" t="s">
        <v>29</v>
      </c>
      <c r="I73" s="24" t="s">
        <v>130</v>
      </c>
      <c r="J73" s="24" t="s">
        <v>30</v>
      </c>
      <c r="K73" s="65" t="s">
        <v>31</v>
      </c>
      <c r="L73" s="24" t="s">
        <v>31</v>
      </c>
      <c r="M73" s="89">
        <v>6720</v>
      </c>
      <c r="N73" s="89">
        <v>6720</v>
      </c>
      <c r="O73" s="89">
        <v>0</v>
      </c>
      <c r="P73" s="94">
        <f t="shared" si="2"/>
        <v>0</v>
      </c>
      <c r="Q73" s="74">
        <f t="shared" si="4"/>
        <v>2240</v>
      </c>
      <c r="R73" s="27">
        <f t="shared" si="5"/>
        <v>2240</v>
      </c>
      <c r="S73" s="73">
        <v>0</v>
      </c>
      <c r="T73" s="114"/>
      <c r="U73" s="23">
        <v>132</v>
      </c>
    </row>
    <row r="74" spans="1:21" s="28" customFormat="1" ht="15.75" x14ac:dyDescent="0.25">
      <c r="A74" s="23">
        <f t="shared" si="3"/>
        <v>63</v>
      </c>
      <c r="B74" s="64">
        <v>12100108</v>
      </c>
      <c r="C74" s="64">
        <v>12</v>
      </c>
      <c r="D74" s="65" t="s">
        <v>84</v>
      </c>
      <c r="E74" s="65" t="s">
        <v>28</v>
      </c>
      <c r="F74" s="25" t="s">
        <v>28</v>
      </c>
      <c r="G74" s="24" t="s">
        <v>27</v>
      </c>
      <c r="H74" s="24" t="s">
        <v>29</v>
      </c>
      <c r="I74" s="24" t="s">
        <v>131</v>
      </c>
      <c r="J74" s="24" t="s">
        <v>30</v>
      </c>
      <c r="K74" s="65" t="s">
        <v>31</v>
      </c>
      <c r="L74" s="24" t="s">
        <v>31</v>
      </c>
      <c r="M74" s="89">
        <v>4457305</v>
      </c>
      <c r="N74" s="89">
        <v>7457305</v>
      </c>
      <c r="O74" s="89">
        <v>1305913.6499999999</v>
      </c>
      <c r="P74" s="94">
        <f t="shared" si="2"/>
        <v>867685</v>
      </c>
      <c r="Q74" s="74">
        <f t="shared" si="4"/>
        <v>1485768.3333333333</v>
      </c>
      <c r="R74" s="27">
        <f t="shared" si="5"/>
        <v>2485768.3333333335</v>
      </c>
      <c r="S74" s="73">
        <v>2173598.65</v>
      </c>
      <c r="T74" s="114"/>
      <c r="U74" s="23">
        <v>133</v>
      </c>
    </row>
    <row r="75" spans="1:21" s="28" customFormat="1" ht="15.75" x14ac:dyDescent="0.25">
      <c r="A75" s="23">
        <f t="shared" si="3"/>
        <v>64</v>
      </c>
      <c r="B75" s="64">
        <v>12100108</v>
      </c>
      <c r="C75" s="64">
        <v>12</v>
      </c>
      <c r="D75" s="65" t="s">
        <v>84</v>
      </c>
      <c r="E75" s="65" t="s">
        <v>28</v>
      </c>
      <c r="F75" s="25" t="s">
        <v>28</v>
      </c>
      <c r="G75" s="24" t="s">
        <v>27</v>
      </c>
      <c r="H75" s="24" t="s">
        <v>29</v>
      </c>
      <c r="I75" s="24" t="s">
        <v>73</v>
      </c>
      <c r="J75" s="24" t="s">
        <v>30</v>
      </c>
      <c r="K75" s="65" t="s">
        <v>31</v>
      </c>
      <c r="L75" s="24" t="s">
        <v>31</v>
      </c>
      <c r="M75" s="89">
        <v>10800</v>
      </c>
      <c r="N75" s="89">
        <v>10800</v>
      </c>
      <c r="O75" s="89">
        <v>0</v>
      </c>
      <c r="P75" s="94">
        <f t="shared" si="2"/>
        <v>0</v>
      </c>
      <c r="Q75" s="74">
        <f t="shared" si="4"/>
        <v>3600</v>
      </c>
      <c r="R75" s="27">
        <f t="shared" si="5"/>
        <v>3600</v>
      </c>
      <c r="S75" s="73">
        <v>0</v>
      </c>
      <c r="T75" s="114"/>
      <c r="U75" s="23">
        <v>134</v>
      </c>
    </row>
    <row r="76" spans="1:21" s="28" customFormat="1" ht="15.75" x14ac:dyDescent="0.25">
      <c r="A76" s="23">
        <f t="shared" si="3"/>
        <v>65</v>
      </c>
      <c r="B76" s="64">
        <v>12100108</v>
      </c>
      <c r="C76" s="64">
        <v>12</v>
      </c>
      <c r="D76" s="65" t="s">
        <v>84</v>
      </c>
      <c r="E76" s="65" t="s">
        <v>28</v>
      </c>
      <c r="F76" s="25" t="s">
        <v>28</v>
      </c>
      <c r="G76" s="24" t="s">
        <v>27</v>
      </c>
      <c r="H76" s="24" t="s">
        <v>29</v>
      </c>
      <c r="I76" s="24" t="s">
        <v>71</v>
      </c>
      <c r="J76" s="24" t="s">
        <v>30</v>
      </c>
      <c r="K76" s="65" t="s">
        <v>31</v>
      </c>
      <c r="L76" s="24" t="s">
        <v>31</v>
      </c>
      <c r="M76" s="89">
        <v>1267949.3999999999</v>
      </c>
      <c r="N76" s="89">
        <v>953949.4</v>
      </c>
      <c r="O76" s="89">
        <v>0</v>
      </c>
      <c r="P76" s="94">
        <f t="shared" si="2"/>
        <v>0</v>
      </c>
      <c r="Q76" s="74">
        <f t="shared" si="4"/>
        <v>422649.8</v>
      </c>
      <c r="R76" s="27">
        <f t="shared" si="5"/>
        <v>317983.13333333336</v>
      </c>
      <c r="S76" s="73">
        <v>0</v>
      </c>
      <c r="T76" s="114"/>
      <c r="U76" s="23">
        <v>137</v>
      </c>
    </row>
    <row r="77" spans="1:21" s="28" customFormat="1" ht="15.75" x14ac:dyDescent="0.25">
      <c r="A77" s="23">
        <f t="shared" si="3"/>
        <v>66</v>
      </c>
      <c r="B77" s="64">
        <v>12100108</v>
      </c>
      <c r="C77" s="64">
        <v>12</v>
      </c>
      <c r="D77" s="65" t="s">
        <v>84</v>
      </c>
      <c r="E77" s="65" t="s">
        <v>28</v>
      </c>
      <c r="F77" s="25" t="s">
        <v>28</v>
      </c>
      <c r="G77" s="24" t="s">
        <v>27</v>
      </c>
      <c r="H77" s="24" t="s">
        <v>29</v>
      </c>
      <c r="I77" s="24" t="s">
        <v>78</v>
      </c>
      <c r="J77" s="24" t="s">
        <v>30</v>
      </c>
      <c r="K77" s="65" t="s">
        <v>31</v>
      </c>
      <c r="L77" s="24" t="s">
        <v>31</v>
      </c>
      <c r="M77" s="89">
        <v>0</v>
      </c>
      <c r="N77" s="89">
        <v>314000</v>
      </c>
      <c r="O77" s="89">
        <v>0</v>
      </c>
      <c r="P77" s="94">
        <f t="shared" si="2"/>
        <v>0</v>
      </c>
      <c r="Q77" s="74">
        <f t="shared" si="4"/>
        <v>0</v>
      </c>
      <c r="R77" s="27">
        <f t="shared" si="5"/>
        <v>104666.66666666667</v>
      </c>
      <c r="S77" s="73">
        <v>0</v>
      </c>
      <c r="T77" s="114"/>
      <c r="U77" s="140"/>
    </row>
    <row r="78" spans="1:21" s="30" customFormat="1" ht="47.25" customHeight="1" x14ac:dyDescent="0.25">
      <c r="A78" s="115" t="s">
        <v>88</v>
      </c>
      <c r="B78" s="115"/>
      <c r="C78" s="115"/>
      <c r="D78" s="115"/>
      <c r="E78" s="115"/>
      <c r="F78" s="115"/>
      <c r="G78" s="115"/>
      <c r="H78" s="115"/>
      <c r="I78" s="115"/>
      <c r="J78" s="115"/>
      <c r="K78" s="115"/>
      <c r="L78" s="115"/>
      <c r="M78" s="29">
        <f>SUM(M12:M77)</f>
        <v>134655015.44</v>
      </c>
      <c r="N78" s="29">
        <f>SUM(N12:N77)</f>
        <v>137734190.12000003</v>
      </c>
      <c r="O78" s="29">
        <f>SUM(O12:O77)</f>
        <v>20027761.600000001</v>
      </c>
      <c r="P78" s="29">
        <f>SUM(P12:P77)</f>
        <v>23137953.519999996</v>
      </c>
      <c r="Q78" s="29">
        <f>SUM(Q12:Q77)</f>
        <v>44885005.146666676</v>
      </c>
      <c r="R78" s="29">
        <f>SUM(R12:R77)</f>
        <v>45911396.706666671</v>
      </c>
      <c r="S78" s="29">
        <f>SUM(S12:S77)</f>
        <v>43165715.120000005</v>
      </c>
      <c r="T78" s="114"/>
    </row>
    <row r="79" spans="1:21" s="28" customFormat="1" ht="15.75" customHeight="1" x14ac:dyDescent="0.25">
      <c r="A79" s="23">
        <f>+A77+1</f>
        <v>67</v>
      </c>
      <c r="B79" s="64">
        <v>12100108</v>
      </c>
      <c r="C79" s="24" t="s">
        <v>84</v>
      </c>
      <c r="D79" s="24" t="s">
        <v>85</v>
      </c>
      <c r="E79" s="23" t="s">
        <v>27</v>
      </c>
      <c r="F79" s="25" t="s">
        <v>28</v>
      </c>
      <c r="G79" s="23" t="s">
        <v>27</v>
      </c>
      <c r="H79" s="23" t="s">
        <v>29</v>
      </c>
      <c r="I79" s="23">
        <v>293</v>
      </c>
      <c r="J79" s="23" t="s">
        <v>30</v>
      </c>
      <c r="K79" s="24" t="s">
        <v>30</v>
      </c>
      <c r="L79" s="23" t="s">
        <v>31</v>
      </c>
      <c r="M79" s="90">
        <v>14680</v>
      </c>
      <c r="N79" s="89">
        <v>8680</v>
      </c>
      <c r="O79" s="91">
        <v>0</v>
      </c>
      <c r="P79" s="95">
        <f t="shared" si="2"/>
        <v>0</v>
      </c>
      <c r="Q79" s="88">
        <f t="shared" ref="Q79:Q101" si="7">+M79/3</f>
        <v>4893.333333333333</v>
      </c>
      <c r="R79" s="27">
        <f t="shared" ref="R79:R101" si="8">+(N79/3)</f>
        <v>2893.3333333333335</v>
      </c>
      <c r="S79" s="26"/>
      <c r="T79" s="116" t="s">
        <v>93</v>
      </c>
      <c r="U79" s="23">
        <v>31</v>
      </c>
    </row>
    <row r="80" spans="1:21" s="28" customFormat="1" ht="15.75" customHeight="1" x14ac:dyDescent="0.25">
      <c r="A80" s="23">
        <f>+A79+1</f>
        <v>68</v>
      </c>
      <c r="B80" s="64">
        <v>12100108</v>
      </c>
      <c r="C80" s="24" t="s">
        <v>84</v>
      </c>
      <c r="D80" s="24" t="s">
        <v>85</v>
      </c>
      <c r="E80" s="23" t="s">
        <v>27</v>
      </c>
      <c r="F80" s="65" t="s">
        <v>28</v>
      </c>
      <c r="G80" s="23" t="s">
        <v>27</v>
      </c>
      <c r="H80" s="23" t="s">
        <v>29</v>
      </c>
      <c r="I80" s="24" t="s">
        <v>69</v>
      </c>
      <c r="J80" s="23" t="s">
        <v>30</v>
      </c>
      <c r="K80" s="24" t="s">
        <v>30</v>
      </c>
      <c r="L80" s="23" t="s">
        <v>31</v>
      </c>
      <c r="M80" s="90">
        <v>9000</v>
      </c>
      <c r="N80" s="89">
        <v>15000</v>
      </c>
      <c r="O80" s="91">
        <v>3750</v>
      </c>
      <c r="P80" s="95">
        <f t="shared" ref="P80:P101" si="9">+S80-O80</f>
        <v>3375</v>
      </c>
      <c r="Q80" s="88">
        <f t="shared" si="7"/>
        <v>3000</v>
      </c>
      <c r="R80" s="27">
        <f t="shared" si="8"/>
        <v>5000</v>
      </c>
      <c r="S80" s="26">
        <v>7125</v>
      </c>
      <c r="T80" s="117"/>
      <c r="U80" s="23">
        <v>35</v>
      </c>
    </row>
    <row r="81" spans="1:21" s="28" customFormat="1" ht="15.75" customHeight="1" x14ac:dyDescent="0.25">
      <c r="A81" s="23">
        <f t="shared" ref="A81:A101" si="10">+A80+1</f>
        <v>69</v>
      </c>
      <c r="B81" s="64">
        <v>12100108</v>
      </c>
      <c r="C81" s="24" t="s">
        <v>84</v>
      </c>
      <c r="D81" s="24" t="s">
        <v>85</v>
      </c>
      <c r="E81" s="23" t="s">
        <v>27</v>
      </c>
      <c r="F81" s="65" t="s">
        <v>28</v>
      </c>
      <c r="G81" s="23" t="s">
        <v>27</v>
      </c>
      <c r="H81" s="23" t="s">
        <v>29</v>
      </c>
      <c r="I81" s="23">
        <v>211</v>
      </c>
      <c r="J81" s="23" t="s">
        <v>30</v>
      </c>
      <c r="K81" s="24" t="s">
        <v>30</v>
      </c>
      <c r="L81" s="23" t="s">
        <v>31</v>
      </c>
      <c r="M81" s="90">
        <v>28405</v>
      </c>
      <c r="N81" s="89">
        <v>28405</v>
      </c>
      <c r="O81" s="91">
        <v>0</v>
      </c>
      <c r="P81" s="95">
        <f t="shared" si="9"/>
        <v>0</v>
      </c>
      <c r="Q81" s="88">
        <f t="shared" si="7"/>
        <v>9468.3333333333339</v>
      </c>
      <c r="R81" s="27">
        <f t="shared" si="8"/>
        <v>9468.3333333333339</v>
      </c>
      <c r="S81" s="26">
        <v>0</v>
      </c>
      <c r="T81" s="117"/>
      <c r="U81" s="23">
        <v>36</v>
      </c>
    </row>
    <row r="82" spans="1:21" s="28" customFormat="1" ht="15.75" customHeight="1" x14ac:dyDescent="0.25">
      <c r="A82" s="23">
        <f t="shared" si="10"/>
        <v>70</v>
      </c>
      <c r="B82" s="64">
        <v>12100108</v>
      </c>
      <c r="C82" s="24" t="s">
        <v>84</v>
      </c>
      <c r="D82" s="24" t="s">
        <v>85</v>
      </c>
      <c r="E82" s="23" t="s">
        <v>27</v>
      </c>
      <c r="F82" s="65" t="s">
        <v>28</v>
      </c>
      <c r="G82" s="23" t="s">
        <v>27</v>
      </c>
      <c r="H82" s="23" t="s">
        <v>29</v>
      </c>
      <c r="I82" s="24" t="s">
        <v>80</v>
      </c>
      <c r="J82" s="23" t="s">
        <v>30</v>
      </c>
      <c r="K82" s="24" t="s">
        <v>30</v>
      </c>
      <c r="L82" s="23" t="s">
        <v>31</v>
      </c>
      <c r="M82" s="90">
        <v>383340</v>
      </c>
      <c r="N82" s="89">
        <v>383340</v>
      </c>
      <c r="O82" s="91">
        <v>117580</v>
      </c>
      <c r="P82" s="95">
        <f t="shared" si="9"/>
        <v>145908.33000000002</v>
      </c>
      <c r="Q82" s="88">
        <f t="shared" si="7"/>
        <v>127780</v>
      </c>
      <c r="R82" s="27">
        <f t="shared" si="8"/>
        <v>127780</v>
      </c>
      <c r="S82" s="26">
        <v>263488.33</v>
      </c>
      <c r="T82" s="117"/>
      <c r="U82" s="23">
        <v>48</v>
      </c>
    </row>
    <row r="83" spans="1:21" s="28" customFormat="1" ht="15.75" customHeight="1" x14ac:dyDescent="0.25">
      <c r="A83" s="23">
        <f t="shared" si="10"/>
        <v>71</v>
      </c>
      <c r="B83" s="64">
        <v>12100108</v>
      </c>
      <c r="C83" s="24" t="s">
        <v>84</v>
      </c>
      <c r="D83" s="24" t="s">
        <v>85</v>
      </c>
      <c r="E83" s="23" t="s">
        <v>27</v>
      </c>
      <c r="F83" s="65" t="s">
        <v>28</v>
      </c>
      <c r="G83" s="23" t="s">
        <v>27</v>
      </c>
      <c r="H83" s="23" t="s">
        <v>29</v>
      </c>
      <c r="I83" s="23">
        <v>112</v>
      </c>
      <c r="J83" s="23" t="s">
        <v>30</v>
      </c>
      <c r="K83" s="24" t="s">
        <v>30</v>
      </c>
      <c r="L83" s="23" t="s">
        <v>31</v>
      </c>
      <c r="M83" s="90">
        <v>0</v>
      </c>
      <c r="N83" s="89">
        <v>20000</v>
      </c>
      <c r="O83" s="91">
        <v>0</v>
      </c>
      <c r="P83" s="95">
        <f t="shared" si="9"/>
        <v>0</v>
      </c>
      <c r="Q83" s="88">
        <f t="shared" si="7"/>
        <v>0</v>
      </c>
      <c r="R83" s="27">
        <f t="shared" si="8"/>
        <v>6666.666666666667</v>
      </c>
      <c r="S83" s="26">
        <v>0</v>
      </c>
      <c r="T83" s="117"/>
      <c r="U83" s="23">
        <v>51</v>
      </c>
    </row>
    <row r="84" spans="1:21" s="28" customFormat="1" ht="15.75" customHeight="1" x14ac:dyDescent="0.25">
      <c r="A84" s="23">
        <f t="shared" si="10"/>
        <v>72</v>
      </c>
      <c r="B84" s="64">
        <v>12100108</v>
      </c>
      <c r="C84" s="24" t="s">
        <v>84</v>
      </c>
      <c r="D84" s="24" t="s">
        <v>85</v>
      </c>
      <c r="E84" s="23" t="s">
        <v>27</v>
      </c>
      <c r="F84" s="65" t="s">
        <v>28</v>
      </c>
      <c r="G84" s="23" t="s">
        <v>27</v>
      </c>
      <c r="H84" s="23" t="s">
        <v>29</v>
      </c>
      <c r="I84" s="24" t="s">
        <v>77</v>
      </c>
      <c r="J84" s="23" t="s">
        <v>30</v>
      </c>
      <c r="K84" s="24" t="s">
        <v>30</v>
      </c>
      <c r="L84" s="23" t="s">
        <v>31</v>
      </c>
      <c r="M84" s="90">
        <v>218290.8</v>
      </c>
      <c r="N84" s="89">
        <v>218290.8</v>
      </c>
      <c r="O84" s="91">
        <v>0</v>
      </c>
      <c r="P84" s="95">
        <f t="shared" si="9"/>
        <v>0</v>
      </c>
      <c r="Q84" s="88">
        <f t="shared" si="7"/>
        <v>72763.599999999991</v>
      </c>
      <c r="R84" s="27">
        <f t="shared" si="8"/>
        <v>72763.599999999991</v>
      </c>
      <c r="S84" s="26">
        <v>0</v>
      </c>
      <c r="T84" s="117"/>
      <c r="U84" s="23">
        <v>59</v>
      </c>
    </row>
    <row r="85" spans="1:21" s="28" customFormat="1" ht="15.75" customHeight="1" x14ac:dyDescent="0.25">
      <c r="A85" s="23">
        <f t="shared" si="10"/>
        <v>73</v>
      </c>
      <c r="B85" s="64">
        <v>12100108</v>
      </c>
      <c r="C85" s="24" t="s">
        <v>84</v>
      </c>
      <c r="D85" s="24" t="s">
        <v>85</v>
      </c>
      <c r="E85" s="23" t="s">
        <v>27</v>
      </c>
      <c r="F85" s="65" t="s">
        <v>28</v>
      </c>
      <c r="G85" s="23" t="s">
        <v>27</v>
      </c>
      <c r="H85" s="23" t="s">
        <v>29</v>
      </c>
      <c r="I85" s="24" t="s">
        <v>59</v>
      </c>
      <c r="J85" s="23" t="s">
        <v>30</v>
      </c>
      <c r="K85" s="24" t="s">
        <v>30</v>
      </c>
      <c r="L85" s="23" t="s">
        <v>31</v>
      </c>
      <c r="M85" s="90">
        <v>181909</v>
      </c>
      <c r="N85" s="89">
        <v>181909</v>
      </c>
      <c r="O85" s="91">
        <v>8620</v>
      </c>
      <c r="P85" s="95">
        <f t="shared" si="9"/>
        <v>26100</v>
      </c>
      <c r="Q85" s="88">
        <f t="shared" si="7"/>
        <v>60636.333333333336</v>
      </c>
      <c r="R85" s="27">
        <f t="shared" si="8"/>
        <v>60636.333333333336</v>
      </c>
      <c r="S85" s="26">
        <v>34720</v>
      </c>
      <c r="T85" s="117"/>
      <c r="U85" s="23">
        <v>60</v>
      </c>
    </row>
    <row r="86" spans="1:21" s="28" customFormat="1" ht="15.75" customHeight="1" x14ac:dyDescent="0.25">
      <c r="A86" s="23">
        <f t="shared" si="10"/>
        <v>74</v>
      </c>
      <c r="B86" s="64">
        <v>12100108</v>
      </c>
      <c r="C86" s="24" t="s">
        <v>84</v>
      </c>
      <c r="D86" s="24" t="s">
        <v>85</v>
      </c>
      <c r="E86" s="23" t="s">
        <v>27</v>
      </c>
      <c r="F86" s="65" t="s">
        <v>28</v>
      </c>
      <c r="G86" s="23" t="s">
        <v>27</v>
      </c>
      <c r="H86" s="23" t="s">
        <v>29</v>
      </c>
      <c r="I86" s="23">
        <v>267</v>
      </c>
      <c r="J86" s="23" t="s">
        <v>30</v>
      </c>
      <c r="K86" s="24" t="s">
        <v>30</v>
      </c>
      <c r="L86" s="23" t="s">
        <v>31</v>
      </c>
      <c r="M86" s="90">
        <v>9600</v>
      </c>
      <c r="N86" s="89">
        <v>9600</v>
      </c>
      <c r="O86" s="91">
        <v>0</v>
      </c>
      <c r="P86" s="95">
        <f t="shared" si="9"/>
        <v>0</v>
      </c>
      <c r="Q86" s="88">
        <f t="shared" si="7"/>
        <v>3200</v>
      </c>
      <c r="R86" s="27">
        <f t="shared" si="8"/>
        <v>3200</v>
      </c>
      <c r="S86" s="26">
        <v>0</v>
      </c>
      <c r="T86" s="117"/>
      <c r="U86" s="23">
        <v>61</v>
      </c>
    </row>
    <row r="87" spans="1:21" s="28" customFormat="1" ht="15.75" customHeight="1" x14ac:dyDescent="0.25">
      <c r="A87" s="23">
        <f t="shared" si="10"/>
        <v>75</v>
      </c>
      <c r="B87" s="64">
        <v>12100108</v>
      </c>
      <c r="C87" s="24" t="s">
        <v>84</v>
      </c>
      <c r="D87" s="24" t="s">
        <v>85</v>
      </c>
      <c r="E87" s="23" t="s">
        <v>27</v>
      </c>
      <c r="F87" s="65" t="s">
        <v>28</v>
      </c>
      <c r="G87" s="23" t="s">
        <v>27</v>
      </c>
      <c r="H87" s="23" t="s">
        <v>29</v>
      </c>
      <c r="I87" s="23">
        <v>291</v>
      </c>
      <c r="J87" s="23" t="s">
        <v>30</v>
      </c>
      <c r="K87" s="24" t="s">
        <v>30</v>
      </c>
      <c r="L87" s="23" t="s">
        <v>31</v>
      </c>
      <c r="M87" s="90">
        <v>525</v>
      </c>
      <c r="N87" s="89">
        <v>525</v>
      </c>
      <c r="O87" s="91">
        <v>0</v>
      </c>
      <c r="P87" s="95">
        <f t="shared" si="9"/>
        <v>0</v>
      </c>
      <c r="Q87" s="88">
        <f t="shared" si="7"/>
        <v>175</v>
      </c>
      <c r="R87" s="27">
        <f t="shared" si="8"/>
        <v>175</v>
      </c>
      <c r="S87" s="26">
        <v>0</v>
      </c>
      <c r="T87" s="117"/>
      <c r="U87" s="23">
        <v>63</v>
      </c>
    </row>
    <row r="88" spans="1:21" s="28" customFormat="1" ht="15.75" customHeight="1" x14ac:dyDescent="0.25">
      <c r="A88" s="23">
        <f t="shared" si="10"/>
        <v>76</v>
      </c>
      <c r="B88" s="64">
        <v>12100108</v>
      </c>
      <c r="C88" s="24" t="s">
        <v>84</v>
      </c>
      <c r="D88" s="24" t="s">
        <v>85</v>
      </c>
      <c r="E88" s="23" t="s">
        <v>27</v>
      </c>
      <c r="F88" s="65" t="s">
        <v>28</v>
      </c>
      <c r="G88" s="23" t="s">
        <v>27</v>
      </c>
      <c r="H88" s="23" t="s">
        <v>29</v>
      </c>
      <c r="I88" s="23">
        <v>324</v>
      </c>
      <c r="J88" s="23" t="s">
        <v>30</v>
      </c>
      <c r="K88" s="24" t="s">
        <v>30</v>
      </c>
      <c r="L88" s="23" t="s">
        <v>31</v>
      </c>
      <c r="M88" s="90">
        <v>4500</v>
      </c>
      <c r="N88" s="89">
        <v>10650</v>
      </c>
      <c r="O88" s="91">
        <v>0</v>
      </c>
      <c r="P88" s="95">
        <f t="shared" si="9"/>
        <v>0</v>
      </c>
      <c r="Q88" s="88">
        <f t="shared" si="7"/>
        <v>1500</v>
      </c>
      <c r="R88" s="27">
        <f t="shared" si="8"/>
        <v>3550</v>
      </c>
      <c r="S88" s="26">
        <v>0</v>
      </c>
      <c r="T88" s="117"/>
      <c r="U88" s="23">
        <v>67</v>
      </c>
    </row>
    <row r="89" spans="1:21" s="28" customFormat="1" ht="15.75" customHeight="1" x14ac:dyDescent="0.25">
      <c r="A89" s="23">
        <f t="shared" si="10"/>
        <v>77</v>
      </c>
      <c r="B89" s="64">
        <v>12100108</v>
      </c>
      <c r="C89" s="24" t="s">
        <v>84</v>
      </c>
      <c r="D89" s="24" t="s">
        <v>85</v>
      </c>
      <c r="E89" s="23" t="s">
        <v>27</v>
      </c>
      <c r="F89" s="65" t="s">
        <v>28</v>
      </c>
      <c r="G89" s="23" t="s">
        <v>27</v>
      </c>
      <c r="H89" s="23" t="s">
        <v>29</v>
      </c>
      <c r="I89" s="24" t="s">
        <v>76</v>
      </c>
      <c r="J89" s="23" t="s">
        <v>30</v>
      </c>
      <c r="K89" s="24" t="s">
        <v>30</v>
      </c>
      <c r="L89" s="23" t="s">
        <v>31</v>
      </c>
      <c r="M89" s="90">
        <v>23000</v>
      </c>
      <c r="N89" s="89">
        <v>23000</v>
      </c>
      <c r="O89" s="91">
        <v>1000</v>
      </c>
      <c r="P89" s="95">
        <f t="shared" si="9"/>
        <v>1800</v>
      </c>
      <c r="Q89" s="88">
        <f t="shared" si="7"/>
        <v>7666.666666666667</v>
      </c>
      <c r="R89" s="27">
        <f t="shared" si="8"/>
        <v>7666.666666666667</v>
      </c>
      <c r="S89" s="26">
        <v>2800</v>
      </c>
      <c r="T89" s="117"/>
      <c r="U89" s="23">
        <v>68</v>
      </c>
    </row>
    <row r="90" spans="1:21" s="28" customFormat="1" ht="15.75" customHeight="1" x14ac:dyDescent="0.25">
      <c r="A90" s="23">
        <f t="shared" si="10"/>
        <v>78</v>
      </c>
      <c r="B90" s="64">
        <v>12100108</v>
      </c>
      <c r="C90" s="24" t="s">
        <v>84</v>
      </c>
      <c r="D90" s="24" t="s">
        <v>85</v>
      </c>
      <c r="E90" s="23" t="s">
        <v>27</v>
      </c>
      <c r="F90" s="65" t="s">
        <v>28</v>
      </c>
      <c r="G90" s="23" t="s">
        <v>27</v>
      </c>
      <c r="H90" s="23" t="s">
        <v>29</v>
      </c>
      <c r="I90" s="24" t="s">
        <v>78</v>
      </c>
      <c r="J90" s="23" t="s">
        <v>30</v>
      </c>
      <c r="K90" s="24" t="s">
        <v>30</v>
      </c>
      <c r="L90" s="23" t="s">
        <v>31</v>
      </c>
      <c r="M90" s="97">
        <v>181909</v>
      </c>
      <c r="N90" s="89">
        <v>254909</v>
      </c>
      <c r="O90" s="91">
        <v>82440.009999999995</v>
      </c>
      <c r="P90" s="95">
        <f t="shared" si="9"/>
        <v>0</v>
      </c>
      <c r="Q90" s="88">
        <f t="shared" si="7"/>
        <v>60636.333333333336</v>
      </c>
      <c r="R90" s="27">
        <f t="shared" si="8"/>
        <v>84969.666666666672</v>
      </c>
      <c r="S90" s="26">
        <v>82440.009999999995</v>
      </c>
      <c r="T90" s="117"/>
      <c r="U90" s="23">
        <v>69</v>
      </c>
    </row>
    <row r="91" spans="1:21" s="28" customFormat="1" ht="15.75" customHeight="1" x14ac:dyDescent="0.25">
      <c r="A91" s="23">
        <f t="shared" si="10"/>
        <v>79</v>
      </c>
      <c r="B91" s="64">
        <v>12100108</v>
      </c>
      <c r="C91" s="24" t="s">
        <v>84</v>
      </c>
      <c r="D91" s="24" t="s">
        <v>85</v>
      </c>
      <c r="E91" s="23" t="s">
        <v>27</v>
      </c>
      <c r="F91" s="65" t="s">
        <v>28</v>
      </c>
      <c r="G91" s="23" t="s">
        <v>27</v>
      </c>
      <c r="H91" s="23" t="s">
        <v>29</v>
      </c>
      <c r="I91" s="24" t="s">
        <v>74</v>
      </c>
      <c r="J91" s="23" t="s">
        <v>30</v>
      </c>
      <c r="K91" s="24" t="s">
        <v>30</v>
      </c>
      <c r="L91" s="23" t="s">
        <v>31</v>
      </c>
      <c r="M91" s="90">
        <v>24600</v>
      </c>
      <c r="N91" s="89">
        <v>24600</v>
      </c>
      <c r="O91" s="91">
        <v>7387.5</v>
      </c>
      <c r="P91" s="95">
        <f t="shared" si="9"/>
        <v>8795.83</v>
      </c>
      <c r="Q91" s="88">
        <f t="shared" si="7"/>
        <v>8200</v>
      </c>
      <c r="R91" s="27">
        <f t="shared" si="8"/>
        <v>8200</v>
      </c>
      <c r="S91" s="26">
        <v>16183.33</v>
      </c>
      <c r="T91" s="117"/>
      <c r="U91" s="23">
        <v>72</v>
      </c>
    </row>
    <row r="92" spans="1:21" s="28" customFormat="1" ht="15.75" customHeight="1" x14ac:dyDescent="0.25">
      <c r="A92" s="23">
        <f t="shared" si="10"/>
        <v>80</v>
      </c>
      <c r="B92" s="64">
        <v>12100108</v>
      </c>
      <c r="C92" s="24" t="s">
        <v>84</v>
      </c>
      <c r="D92" s="24" t="s">
        <v>85</v>
      </c>
      <c r="E92" s="23" t="s">
        <v>27</v>
      </c>
      <c r="F92" s="65" t="s">
        <v>28</v>
      </c>
      <c r="G92" s="23" t="s">
        <v>27</v>
      </c>
      <c r="H92" s="23" t="s">
        <v>29</v>
      </c>
      <c r="I92" s="24" t="s">
        <v>64</v>
      </c>
      <c r="J92" s="23" t="s">
        <v>30</v>
      </c>
      <c r="K92" s="24" t="s">
        <v>30</v>
      </c>
      <c r="L92" s="23" t="s">
        <v>31</v>
      </c>
      <c r="M92" s="90">
        <v>1799568</v>
      </c>
      <c r="N92" s="89">
        <v>1799568</v>
      </c>
      <c r="O92" s="91">
        <v>657707.34</v>
      </c>
      <c r="P92" s="95">
        <f t="shared" si="9"/>
        <v>635686.22000000009</v>
      </c>
      <c r="Q92" s="88">
        <f t="shared" si="7"/>
        <v>599856</v>
      </c>
      <c r="R92" s="27">
        <f t="shared" si="8"/>
        <v>599856</v>
      </c>
      <c r="S92" s="26">
        <v>1293393.56</v>
      </c>
      <c r="T92" s="117"/>
      <c r="U92" s="92">
        <v>85</v>
      </c>
    </row>
    <row r="93" spans="1:21" s="28" customFormat="1" ht="15.75" customHeight="1" x14ac:dyDescent="0.25">
      <c r="A93" s="23">
        <f t="shared" si="10"/>
        <v>81</v>
      </c>
      <c r="B93" s="64">
        <v>12100108</v>
      </c>
      <c r="C93" s="24" t="s">
        <v>84</v>
      </c>
      <c r="D93" s="24" t="s">
        <v>85</v>
      </c>
      <c r="E93" s="23" t="s">
        <v>27</v>
      </c>
      <c r="F93" s="65" t="s">
        <v>28</v>
      </c>
      <c r="G93" s="23" t="s">
        <v>27</v>
      </c>
      <c r="H93" s="23" t="s">
        <v>29</v>
      </c>
      <c r="I93" s="23">
        <v>111</v>
      </c>
      <c r="J93" s="23" t="s">
        <v>30</v>
      </c>
      <c r="K93" s="24" t="s">
        <v>30</v>
      </c>
      <c r="L93" s="23" t="s">
        <v>31</v>
      </c>
      <c r="M93" s="90">
        <v>200000</v>
      </c>
      <c r="N93" s="89">
        <v>200000</v>
      </c>
      <c r="O93" s="91">
        <v>5382.49</v>
      </c>
      <c r="P93" s="95">
        <f t="shared" si="9"/>
        <v>14596.81</v>
      </c>
      <c r="Q93" s="88">
        <f t="shared" si="7"/>
        <v>66666.666666666672</v>
      </c>
      <c r="R93" s="27">
        <f t="shared" si="8"/>
        <v>66666.666666666672</v>
      </c>
      <c r="S93" s="26">
        <v>19979.3</v>
      </c>
      <c r="T93" s="117"/>
      <c r="U93" s="92">
        <v>94</v>
      </c>
    </row>
    <row r="94" spans="1:21" s="28" customFormat="1" ht="15.75" customHeight="1" x14ac:dyDescent="0.25">
      <c r="A94" s="23">
        <f t="shared" si="10"/>
        <v>82</v>
      </c>
      <c r="B94" s="64">
        <v>12100108</v>
      </c>
      <c r="C94" s="24" t="s">
        <v>84</v>
      </c>
      <c r="D94" s="24" t="s">
        <v>85</v>
      </c>
      <c r="E94" s="23" t="s">
        <v>27</v>
      </c>
      <c r="F94" s="65" t="s">
        <v>28</v>
      </c>
      <c r="G94" s="23" t="s">
        <v>27</v>
      </c>
      <c r="H94" s="23" t="s">
        <v>29</v>
      </c>
      <c r="I94" s="23">
        <v>122</v>
      </c>
      <c r="J94" s="23" t="s">
        <v>30</v>
      </c>
      <c r="K94" s="24" t="s">
        <v>30</v>
      </c>
      <c r="L94" s="23" t="s">
        <v>31</v>
      </c>
      <c r="M94" s="90">
        <v>7600</v>
      </c>
      <c r="N94" s="89">
        <v>7600</v>
      </c>
      <c r="O94" s="91">
        <v>0</v>
      </c>
      <c r="P94" s="95">
        <f t="shared" si="9"/>
        <v>0</v>
      </c>
      <c r="Q94" s="88">
        <f t="shared" si="7"/>
        <v>2533.3333333333335</v>
      </c>
      <c r="R94" s="27">
        <f t="shared" si="8"/>
        <v>2533.3333333333335</v>
      </c>
      <c r="S94" s="26">
        <v>0</v>
      </c>
      <c r="T94" s="117"/>
      <c r="U94" s="92">
        <v>103</v>
      </c>
    </row>
    <row r="95" spans="1:21" s="28" customFormat="1" ht="15.75" customHeight="1" x14ac:dyDescent="0.25">
      <c r="A95" s="23">
        <f t="shared" si="10"/>
        <v>83</v>
      </c>
      <c r="B95" s="64">
        <v>12100108</v>
      </c>
      <c r="C95" s="24" t="s">
        <v>84</v>
      </c>
      <c r="D95" s="24" t="s">
        <v>85</v>
      </c>
      <c r="E95" s="23" t="s">
        <v>27</v>
      </c>
      <c r="F95" s="65" t="s">
        <v>28</v>
      </c>
      <c r="G95" s="23" t="s">
        <v>27</v>
      </c>
      <c r="H95" s="23" t="s">
        <v>29</v>
      </c>
      <c r="I95" s="24" t="s">
        <v>71</v>
      </c>
      <c r="J95" s="23" t="s">
        <v>30</v>
      </c>
      <c r="K95" s="24" t="s">
        <v>30</v>
      </c>
      <c r="L95" s="23" t="s">
        <v>31</v>
      </c>
      <c r="M95" s="90">
        <v>232916.29</v>
      </c>
      <c r="N95" s="89">
        <v>159916.29</v>
      </c>
      <c r="O95" s="91">
        <v>0</v>
      </c>
      <c r="P95" s="95">
        <f t="shared" si="9"/>
        <v>0</v>
      </c>
      <c r="Q95" s="88">
        <f t="shared" si="7"/>
        <v>77638.763333333336</v>
      </c>
      <c r="R95" s="27">
        <f t="shared" si="8"/>
        <v>53305.43</v>
      </c>
      <c r="S95" s="26">
        <v>0</v>
      </c>
      <c r="T95" s="117"/>
      <c r="U95" s="92">
        <v>111</v>
      </c>
    </row>
    <row r="96" spans="1:21" s="28" customFormat="1" ht="15.75" customHeight="1" x14ac:dyDescent="0.25">
      <c r="A96" s="23">
        <f t="shared" si="10"/>
        <v>84</v>
      </c>
      <c r="B96" s="64">
        <v>12100108</v>
      </c>
      <c r="C96" s="24" t="s">
        <v>84</v>
      </c>
      <c r="D96" s="24" t="s">
        <v>85</v>
      </c>
      <c r="E96" s="23" t="s">
        <v>27</v>
      </c>
      <c r="F96" s="65" t="s">
        <v>28</v>
      </c>
      <c r="G96" s="23" t="s">
        <v>27</v>
      </c>
      <c r="H96" s="23" t="s">
        <v>29</v>
      </c>
      <c r="I96" s="23">
        <v>262</v>
      </c>
      <c r="J96" s="23" t="s">
        <v>30</v>
      </c>
      <c r="K96" s="24" t="s">
        <v>30</v>
      </c>
      <c r="L96" s="23" t="s">
        <v>31</v>
      </c>
      <c r="M96" s="90">
        <v>42240</v>
      </c>
      <c r="N96" s="89">
        <v>42240</v>
      </c>
      <c r="O96" s="91">
        <v>1106.4000000000001</v>
      </c>
      <c r="P96" s="95">
        <f t="shared" si="9"/>
        <v>0</v>
      </c>
      <c r="Q96" s="88">
        <f t="shared" si="7"/>
        <v>14080</v>
      </c>
      <c r="R96" s="27">
        <f t="shared" si="8"/>
        <v>14080</v>
      </c>
      <c r="S96" s="26">
        <v>1106.4000000000001</v>
      </c>
      <c r="T96" s="117"/>
      <c r="U96" s="92">
        <v>115</v>
      </c>
    </row>
    <row r="97" spans="1:21" s="28" customFormat="1" ht="15.75" customHeight="1" x14ac:dyDescent="0.25">
      <c r="A97" s="23">
        <f t="shared" si="10"/>
        <v>85</v>
      </c>
      <c r="B97" s="64">
        <v>12100108</v>
      </c>
      <c r="C97" s="24" t="s">
        <v>84</v>
      </c>
      <c r="D97" s="24" t="s">
        <v>85</v>
      </c>
      <c r="E97" s="23" t="s">
        <v>27</v>
      </c>
      <c r="F97" s="65" t="s">
        <v>28</v>
      </c>
      <c r="G97" s="23" t="s">
        <v>27</v>
      </c>
      <c r="H97" s="23" t="s">
        <v>29</v>
      </c>
      <c r="I97" s="23">
        <v>294</v>
      </c>
      <c r="J97" s="23" t="s">
        <v>30</v>
      </c>
      <c r="K97" s="24" t="s">
        <v>30</v>
      </c>
      <c r="L97" s="23" t="s">
        <v>31</v>
      </c>
      <c r="M97" s="90">
        <v>30750</v>
      </c>
      <c r="N97" s="89">
        <v>20750</v>
      </c>
      <c r="O97" s="91">
        <v>0</v>
      </c>
      <c r="P97" s="95">
        <f t="shared" si="9"/>
        <v>0</v>
      </c>
      <c r="Q97" s="88">
        <f t="shared" si="7"/>
        <v>10250</v>
      </c>
      <c r="R97" s="27">
        <f t="shared" si="8"/>
        <v>6916.666666666667</v>
      </c>
      <c r="S97" s="26">
        <v>0</v>
      </c>
      <c r="T97" s="117"/>
      <c r="U97" s="92">
        <v>119</v>
      </c>
    </row>
    <row r="98" spans="1:21" s="28" customFormat="1" ht="15.75" customHeight="1" x14ac:dyDescent="0.25">
      <c r="A98" s="23">
        <f t="shared" si="10"/>
        <v>86</v>
      </c>
      <c r="B98" s="64">
        <v>12100108</v>
      </c>
      <c r="C98" s="24" t="s">
        <v>84</v>
      </c>
      <c r="D98" s="24" t="s">
        <v>85</v>
      </c>
      <c r="E98" s="23" t="s">
        <v>27</v>
      </c>
      <c r="F98" s="65" t="s">
        <v>28</v>
      </c>
      <c r="G98" s="23" t="s">
        <v>27</v>
      </c>
      <c r="H98" s="23" t="s">
        <v>29</v>
      </c>
      <c r="I98" s="24" t="s">
        <v>63</v>
      </c>
      <c r="J98" s="23" t="s">
        <v>30</v>
      </c>
      <c r="K98" s="24" t="s">
        <v>30</v>
      </c>
      <c r="L98" s="23" t="s">
        <v>31</v>
      </c>
      <c r="M98" s="90">
        <v>424900</v>
      </c>
      <c r="N98" s="89">
        <v>424900</v>
      </c>
      <c r="O98" s="91">
        <v>135850</v>
      </c>
      <c r="P98" s="95">
        <f t="shared" si="9"/>
        <v>132969.97999999998</v>
      </c>
      <c r="Q98" s="88">
        <f t="shared" si="7"/>
        <v>141633.33333333334</v>
      </c>
      <c r="R98" s="27">
        <f t="shared" si="8"/>
        <v>141633.33333333334</v>
      </c>
      <c r="S98" s="26">
        <v>268819.98</v>
      </c>
      <c r="T98" s="117"/>
      <c r="U98" s="92">
        <v>123</v>
      </c>
    </row>
    <row r="99" spans="1:21" s="28" customFormat="1" ht="15.75" customHeight="1" x14ac:dyDescent="0.25">
      <c r="A99" s="23">
        <f t="shared" si="10"/>
        <v>87</v>
      </c>
      <c r="B99" s="64">
        <v>12100108</v>
      </c>
      <c r="C99" s="24" t="s">
        <v>84</v>
      </c>
      <c r="D99" s="24" t="s">
        <v>85</v>
      </c>
      <c r="E99" s="23" t="s">
        <v>27</v>
      </c>
      <c r="F99" s="65" t="s">
        <v>28</v>
      </c>
      <c r="G99" s="23" t="s">
        <v>27</v>
      </c>
      <c r="H99" s="23" t="s">
        <v>29</v>
      </c>
      <c r="I99" s="24" t="s">
        <v>60</v>
      </c>
      <c r="J99" s="23" t="s">
        <v>30</v>
      </c>
      <c r="K99" s="24" t="s">
        <v>30</v>
      </c>
      <c r="L99" s="23" t="s">
        <v>31</v>
      </c>
      <c r="M99" s="90">
        <v>75700</v>
      </c>
      <c r="N99" s="89">
        <v>75700</v>
      </c>
      <c r="O99" s="91">
        <v>20825</v>
      </c>
      <c r="P99" s="95">
        <f t="shared" si="9"/>
        <v>27528.33</v>
      </c>
      <c r="Q99" s="88">
        <f t="shared" si="7"/>
        <v>25233.333333333332</v>
      </c>
      <c r="R99" s="27">
        <f t="shared" si="8"/>
        <v>25233.333333333332</v>
      </c>
      <c r="S99" s="26">
        <v>48353.33</v>
      </c>
      <c r="T99" s="117"/>
      <c r="U99" s="92">
        <v>135</v>
      </c>
    </row>
    <row r="100" spans="1:21" s="28" customFormat="1" ht="15.75" customHeight="1" x14ac:dyDescent="0.25">
      <c r="A100" s="23">
        <f t="shared" si="10"/>
        <v>88</v>
      </c>
      <c r="B100" s="64">
        <v>12100108</v>
      </c>
      <c r="C100" s="24" t="s">
        <v>84</v>
      </c>
      <c r="D100" s="24" t="s">
        <v>85</v>
      </c>
      <c r="E100" s="23" t="s">
        <v>27</v>
      </c>
      <c r="F100" s="65" t="s">
        <v>28</v>
      </c>
      <c r="G100" s="23" t="s">
        <v>27</v>
      </c>
      <c r="H100" s="23" t="s">
        <v>29</v>
      </c>
      <c r="I100" s="24" t="s">
        <v>75</v>
      </c>
      <c r="J100" s="23" t="s">
        <v>30</v>
      </c>
      <c r="K100" s="24" t="s">
        <v>30</v>
      </c>
      <c r="L100" s="23" t="s">
        <v>31</v>
      </c>
      <c r="M100" s="90">
        <v>51300</v>
      </c>
      <c r="N100" s="89">
        <v>51300</v>
      </c>
      <c r="O100" s="91">
        <v>9282.19</v>
      </c>
      <c r="P100" s="95">
        <f t="shared" si="9"/>
        <v>11549.999999999998</v>
      </c>
      <c r="Q100" s="88">
        <f t="shared" si="7"/>
        <v>17100</v>
      </c>
      <c r="R100" s="27">
        <f t="shared" si="8"/>
        <v>17100</v>
      </c>
      <c r="S100" s="26">
        <v>20832.189999999999</v>
      </c>
      <c r="T100" s="117"/>
      <c r="U100" s="92">
        <v>136</v>
      </c>
    </row>
    <row r="101" spans="1:21" s="28" customFormat="1" ht="15.75" customHeight="1" x14ac:dyDescent="0.25">
      <c r="A101" s="23">
        <f t="shared" si="10"/>
        <v>89</v>
      </c>
      <c r="B101" s="64">
        <v>12100108</v>
      </c>
      <c r="C101" s="24" t="s">
        <v>84</v>
      </c>
      <c r="D101" s="24" t="s">
        <v>85</v>
      </c>
      <c r="E101" s="23" t="s">
        <v>27</v>
      </c>
      <c r="F101" s="65" t="s">
        <v>28</v>
      </c>
      <c r="G101" s="23" t="s">
        <v>27</v>
      </c>
      <c r="H101" s="23">
        <v>108</v>
      </c>
      <c r="I101" s="24" t="s">
        <v>59</v>
      </c>
      <c r="J101" s="23">
        <v>8</v>
      </c>
      <c r="K101" s="24" t="s">
        <v>30</v>
      </c>
      <c r="L101" s="23">
        <v>2</v>
      </c>
      <c r="M101" s="90">
        <v>0</v>
      </c>
      <c r="N101" s="89">
        <v>36000</v>
      </c>
      <c r="O101" s="91">
        <v>0</v>
      </c>
      <c r="P101" s="95">
        <f t="shared" si="9"/>
        <v>0</v>
      </c>
      <c r="Q101" s="88">
        <f t="shared" si="7"/>
        <v>0</v>
      </c>
      <c r="R101" s="27">
        <f t="shared" si="8"/>
        <v>12000</v>
      </c>
      <c r="S101" s="26">
        <v>0</v>
      </c>
      <c r="T101" s="117"/>
      <c r="U101" s="92"/>
    </row>
    <row r="102" spans="1:21" s="28" customFormat="1" ht="21" customHeight="1" x14ac:dyDescent="0.25">
      <c r="A102" s="119" t="s">
        <v>92</v>
      </c>
      <c r="B102" s="119"/>
      <c r="C102" s="119"/>
      <c r="D102" s="119"/>
      <c r="E102" s="119"/>
      <c r="F102" s="119"/>
      <c r="G102" s="119"/>
      <c r="H102" s="119"/>
      <c r="I102" s="119"/>
      <c r="J102" s="119"/>
      <c r="K102" s="119"/>
      <c r="L102" s="119"/>
      <c r="M102" s="63">
        <f>SUM(M79:M101)</f>
        <v>3944733.09</v>
      </c>
      <c r="N102" s="63">
        <f>SUM(N79:N101)</f>
        <v>3996883.09</v>
      </c>
      <c r="O102" s="63">
        <f>SUM(O79:O101)</f>
        <v>1050930.93</v>
      </c>
      <c r="P102" s="63">
        <f>SUM(P79:P101)</f>
        <v>1008310.5000000001</v>
      </c>
      <c r="Q102" s="63">
        <f>SUM(Q79:Q101)</f>
        <v>1314911.0299999998</v>
      </c>
      <c r="R102" s="63">
        <f>SUM(R79:R101)</f>
        <v>1332294.3633333331</v>
      </c>
      <c r="S102" s="63">
        <f>SUM(S79:S101)</f>
        <v>2059241.43</v>
      </c>
      <c r="T102" s="118"/>
      <c r="U102" s="63"/>
    </row>
    <row r="103" spans="1:21" s="28" customFormat="1" ht="15.75" x14ac:dyDescent="0.25">
      <c r="A103" s="23">
        <f>+A101+1</f>
        <v>90</v>
      </c>
      <c r="B103" s="64">
        <v>12100108</v>
      </c>
      <c r="C103" s="24" t="s">
        <v>84</v>
      </c>
      <c r="D103" s="24" t="s">
        <v>85</v>
      </c>
      <c r="E103" s="24" t="s">
        <v>27</v>
      </c>
      <c r="F103" s="24" t="s">
        <v>134</v>
      </c>
      <c r="G103" s="24" t="s">
        <v>27</v>
      </c>
      <c r="H103" s="24" t="s">
        <v>29</v>
      </c>
      <c r="I103" s="24" t="s">
        <v>69</v>
      </c>
      <c r="J103" s="24" t="s">
        <v>30</v>
      </c>
      <c r="K103" s="24" t="s">
        <v>30</v>
      </c>
      <c r="L103" s="24" t="s">
        <v>31</v>
      </c>
      <c r="M103" s="89">
        <v>27000</v>
      </c>
      <c r="N103" s="89">
        <v>27000</v>
      </c>
      <c r="O103" s="89">
        <v>7500</v>
      </c>
      <c r="P103" s="94">
        <f t="shared" ref="P103:P126" si="11">+S103-O103</f>
        <v>6375</v>
      </c>
      <c r="Q103" s="74">
        <f t="shared" ref="Q103:Q122" si="12">+M103/3</f>
        <v>9000</v>
      </c>
      <c r="R103" s="27">
        <f t="shared" ref="R103:R126" si="13">+(N103/3)</f>
        <v>9000</v>
      </c>
      <c r="S103" s="26">
        <v>13875</v>
      </c>
      <c r="T103" s="120" t="s">
        <v>32</v>
      </c>
      <c r="U103" s="23">
        <v>8</v>
      </c>
    </row>
    <row r="104" spans="1:21" s="28" customFormat="1" ht="15.75" x14ac:dyDescent="0.25">
      <c r="A104" s="23">
        <f>+A103+1</f>
        <v>91</v>
      </c>
      <c r="B104" s="64">
        <v>12100108</v>
      </c>
      <c r="C104" s="24" t="s">
        <v>84</v>
      </c>
      <c r="D104" s="24" t="s">
        <v>85</v>
      </c>
      <c r="E104" s="24" t="s">
        <v>27</v>
      </c>
      <c r="F104" s="24" t="s">
        <v>134</v>
      </c>
      <c r="G104" s="24" t="s">
        <v>27</v>
      </c>
      <c r="H104" s="24" t="s">
        <v>29</v>
      </c>
      <c r="I104" s="24" t="s">
        <v>78</v>
      </c>
      <c r="J104" s="24" t="s">
        <v>30</v>
      </c>
      <c r="K104" s="24" t="s">
        <v>30</v>
      </c>
      <c r="L104" s="24" t="s">
        <v>31</v>
      </c>
      <c r="M104" s="89">
        <v>197456</v>
      </c>
      <c r="N104" s="89">
        <v>277456</v>
      </c>
      <c r="O104" s="89">
        <v>95479.01</v>
      </c>
      <c r="P104" s="94">
        <f t="shared" si="11"/>
        <v>0</v>
      </c>
      <c r="Q104" s="74">
        <f t="shared" si="12"/>
        <v>65818.666666666672</v>
      </c>
      <c r="R104" s="27">
        <f t="shared" si="13"/>
        <v>92485.333333333328</v>
      </c>
      <c r="S104" s="26">
        <v>95479.01</v>
      </c>
      <c r="T104" s="120"/>
      <c r="U104" s="23">
        <v>13</v>
      </c>
    </row>
    <row r="105" spans="1:21" s="28" customFormat="1" ht="15.75" x14ac:dyDescent="0.25">
      <c r="A105" s="23">
        <f t="shared" ref="A105:A126" si="14">+A104+1</f>
        <v>92</v>
      </c>
      <c r="B105" s="64">
        <v>12100108</v>
      </c>
      <c r="C105" s="24" t="s">
        <v>84</v>
      </c>
      <c r="D105" s="24" t="s">
        <v>85</v>
      </c>
      <c r="E105" s="24" t="s">
        <v>27</v>
      </c>
      <c r="F105" s="24" t="s">
        <v>86</v>
      </c>
      <c r="G105" s="24" t="s">
        <v>27</v>
      </c>
      <c r="H105" s="24" t="s">
        <v>29</v>
      </c>
      <c r="I105" s="24" t="s">
        <v>75</v>
      </c>
      <c r="J105" s="24" t="s">
        <v>30</v>
      </c>
      <c r="K105" s="24" t="s">
        <v>30</v>
      </c>
      <c r="L105" s="24" t="s">
        <v>31</v>
      </c>
      <c r="M105" s="89">
        <v>75000</v>
      </c>
      <c r="N105" s="89">
        <v>75000</v>
      </c>
      <c r="O105" s="89">
        <v>11833.32</v>
      </c>
      <c r="P105" s="94">
        <f t="shared" si="11"/>
        <v>18283.330000000002</v>
      </c>
      <c r="Q105" s="74">
        <f t="shared" si="12"/>
        <v>25000</v>
      </c>
      <c r="R105" s="27">
        <f t="shared" si="13"/>
        <v>25000</v>
      </c>
      <c r="S105" s="26">
        <v>30116.65</v>
      </c>
      <c r="T105" s="120"/>
      <c r="U105" s="23">
        <v>16</v>
      </c>
    </row>
    <row r="106" spans="1:21" s="28" customFormat="1" ht="15.75" x14ac:dyDescent="0.25">
      <c r="A106" s="23">
        <f t="shared" si="14"/>
        <v>93</v>
      </c>
      <c r="B106" s="64">
        <v>12100108</v>
      </c>
      <c r="C106" s="24" t="s">
        <v>84</v>
      </c>
      <c r="D106" s="24" t="s">
        <v>85</v>
      </c>
      <c r="E106" s="24" t="s">
        <v>27</v>
      </c>
      <c r="F106" s="24" t="s">
        <v>86</v>
      </c>
      <c r="G106" s="24" t="s">
        <v>27</v>
      </c>
      <c r="H106" s="24" t="s">
        <v>29</v>
      </c>
      <c r="I106" s="24" t="s">
        <v>79</v>
      </c>
      <c r="J106" s="24" t="s">
        <v>30</v>
      </c>
      <c r="K106" s="24" t="s">
        <v>30</v>
      </c>
      <c r="L106" s="24" t="s">
        <v>31</v>
      </c>
      <c r="M106" s="89">
        <v>7500</v>
      </c>
      <c r="N106" s="89">
        <v>27500</v>
      </c>
      <c r="O106" s="89">
        <v>0</v>
      </c>
      <c r="P106" s="94">
        <f t="shared" si="11"/>
        <v>0</v>
      </c>
      <c r="Q106" s="74">
        <f t="shared" si="12"/>
        <v>2500</v>
      </c>
      <c r="R106" s="27">
        <f t="shared" si="13"/>
        <v>9166.6666666666661</v>
      </c>
      <c r="S106" s="26"/>
      <c r="T106" s="120"/>
      <c r="U106" s="23">
        <v>23</v>
      </c>
    </row>
    <row r="107" spans="1:21" s="28" customFormat="1" ht="15.75" x14ac:dyDescent="0.25">
      <c r="A107" s="23">
        <f t="shared" si="14"/>
        <v>94</v>
      </c>
      <c r="B107" s="64">
        <v>12100108</v>
      </c>
      <c r="C107" s="24" t="s">
        <v>84</v>
      </c>
      <c r="D107" s="24" t="s">
        <v>85</v>
      </c>
      <c r="E107" s="24" t="s">
        <v>27</v>
      </c>
      <c r="F107" s="24" t="s">
        <v>86</v>
      </c>
      <c r="G107" s="24" t="s">
        <v>27</v>
      </c>
      <c r="H107" s="24" t="s">
        <v>29</v>
      </c>
      <c r="I107" s="24" t="s">
        <v>71</v>
      </c>
      <c r="J107" s="24" t="s">
        <v>30</v>
      </c>
      <c r="K107" s="24" t="s">
        <v>30</v>
      </c>
      <c r="L107" s="24" t="s">
        <v>31</v>
      </c>
      <c r="M107" s="89">
        <v>252822.66</v>
      </c>
      <c r="N107" s="89">
        <v>172822.66</v>
      </c>
      <c r="O107" s="89">
        <v>0</v>
      </c>
      <c r="P107" s="94">
        <f t="shared" si="11"/>
        <v>0</v>
      </c>
      <c r="Q107" s="74">
        <f t="shared" si="12"/>
        <v>84274.22</v>
      </c>
      <c r="R107" s="27">
        <f t="shared" si="13"/>
        <v>57607.553333333337</v>
      </c>
      <c r="S107" s="26">
        <v>0</v>
      </c>
      <c r="T107" s="120"/>
      <c r="U107" s="23">
        <v>24</v>
      </c>
    </row>
    <row r="108" spans="1:21" s="28" customFormat="1" ht="15.75" x14ac:dyDescent="0.25">
      <c r="A108" s="23">
        <f t="shared" si="14"/>
        <v>95</v>
      </c>
      <c r="B108" s="64">
        <v>12100108</v>
      </c>
      <c r="C108" s="24" t="s">
        <v>84</v>
      </c>
      <c r="D108" s="24" t="s">
        <v>85</v>
      </c>
      <c r="E108" s="24" t="s">
        <v>27</v>
      </c>
      <c r="F108" s="24" t="s">
        <v>86</v>
      </c>
      <c r="G108" s="24" t="s">
        <v>27</v>
      </c>
      <c r="H108" s="24" t="s">
        <v>29</v>
      </c>
      <c r="I108" s="24" t="s">
        <v>72</v>
      </c>
      <c r="J108" s="24" t="s">
        <v>30</v>
      </c>
      <c r="K108" s="24" t="s">
        <v>30</v>
      </c>
      <c r="L108" s="24" t="s">
        <v>31</v>
      </c>
      <c r="M108" s="89">
        <v>12500</v>
      </c>
      <c r="N108" s="89">
        <v>80000</v>
      </c>
      <c r="O108" s="89">
        <v>0</v>
      </c>
      <c r="P108" s="94">
        <f t="shared" si="11"/>
        <v>18340</v>
      </c>
      <c r="Q108" s="74">
        <f t="shared" si="12"/>
        <v>4166.666666666667</v>
      </c>
      <c r="R108" s="27">
        <f t="shared" si="13"/>
        <v>26666.666666666668</v>
      </c>
      <c r="S108" s="26">
        <v>18340</v>
      </c>
      <c r="T108" s="120"/>
      <c r="U108" s="23">
        <v>27</v>
      </c>
    </row>
    <row r="109" spans="1:21" s="28" customFormat="1" ht="15.75" x14ac:dyDescent="0.25">
      <c r="A109" s="23">
        <f t="shared" si="14"/>
        <v>96</v>
      </c>
      <c r="B109" s="64">
        <v>12100108</v>
      </c>
      <c r="C109" s="24" t="s">
        <v>84</v>
      </c>
      <c r="D109" s="24" t="s">
        <v>85</v>
      </c>
      <c r="E109" s="24" t="s">
        <v>27</v>
      </c>
      <c r="F109" s="24" t="s">
        <v>86</v>
      </c>
      <c r="G109" s="24" t="s">
        <v>27</v>
      </c>
      <c r="H109" s="24" t="s">
        <v>29</v>
      </c>
      <c r="I109" s="24" t="s">
        <v>60</v>
      </c>
      <c r="J109" s="24" t="s">
        <v>30</v>
      </c>
      <c r="K109" s="24" t="s">
        <v>30</v>
      </c>
      <c r="L109" s="24" t="s">
        <v>31</v>
      </c>
      <c r="M109" s="89">
        <v>56000</v>
      </c>
      <c r="N109" s="89">
        <v>56000</v>
      </c>
      <c r="O109" s="89">
        <v>13000</v>
      </c>
      <c r="P109" s="94">
        <f t="shared" si="11"/>
        <v>12719.98</v>
      </c>
      <c r="Q109" s="74">
        <f t="shared" si="12"/>
        <v>18666.666666666668</v>
      </c>
      <c r="R109" s="27">
        <f t="shared" si="13"/>
        <v>18666.666666666668</v>
      </c>
      <c r="S109" s="26">
        <v>25719.98</v>
      </c>
      <c r="T109" s="120"/>
      <c r="U109" s="23">
        <v>33</v>
      </c>
    </row>
    <row r="110" spans="1:21" s="28" customFormat="1" ht="15.75" x14ac:dyDescent="0.25">
      <c r="A110" s="23">
        <f t="shared" si="14"/>
        <v>97</v>
      </c>
      <c r="B110" s="64">
        <v>12100108</v>
      </c>
      <c r="C110" s="24" t="s">
        <v>84</v>
      </c>
      <c r="D110" s="24" t="s">
        <v>85</v>
      </c>
      <c r="E110" s="24" t="s">
        <v>27</v>
      </c>
      <c r="F110" s="24" t="s">
        <v>86</v>
      </c>
      <c r="G110" s="24" t="s">
        <v>27</v>
      </c>
      <c r="H110" s="24" t="s">
        <v>29</v>
      </c>
      <c r="I110" s="24" t="s">
        <v>63</v>
      </c>
      <c r="J110" s="24" t="s">
        <v>30</v>
      </c>
      <c r="K110" s="24" t="s">
        <v>30</v>
      </c>
      <c r="L110" s="24" t="s">
        <v>31</v>
      </c>
      <c r="M110" s="89">
        <v>472300</v>
      </c>
      <c r="N110" s="89">
        <v>472300</v>
      </c>
      <c r="O110" s="89">
        <v>127929.98</v>
      </c>
      <c r="P110" s="94">
        <f t="shared" si="11"/>
        <v>131659.95000000001</v>
      </c>
      <c r="Q110" s="74">
        <f t="shared" si="12"/>
        <v>157433.33333333334</v>
      </c>
      <c r="R110" s="27">
        <f t="shared" si="13"/>
        <v>157433.33333333334</v>
      </c>
      <c r="S110" s="26">
        <v>259589.93</v>
      </c>
      <c r="T110" s="120"/>
      <c r="U110" s="23">
        <v>38</v>
      </c>
    </row>
    <row r="111" spans="1:21" s="28" customFormat="1" ht="15.75" x14ac:dyDescent="0.25">
      <c r="A111" s="23">
        <f t="shared" si="14"/>
        <v>98</v>
      </c>
      <c r="B111" s="64">
        <v>12100108</v>
      </c>
      <c r="C111" s="24" t="s">
        <v>84</v>
      </c>
      <c r="D111" s="24" t="s">
        <v>85</v>
      </c>
      <c r="E111" s="24" t="s">
        <v>27</v>
      </c>
      <c r="F111" s="24" t="s">
        <v>86</v>
      </c>
      <c r="G111" s="24" t="s">
        <v>27</v>
      </c>
      <c r="H111" s="24" t="s">
        <v>29</v>
      </c>
      <c r="I111" s="24" t="s">
        <v>132</v>
      </c>
      <c r="J111" s="24" t="s">
        <v>30</v>
      </c>
      <c r="K111" s="24" t="s">
        <v>30</v>
      </c>
      <c r="L111" s="24" t="s">
        <v>31</v>
      </c>
      <c r="M111" s="89">
        <v>3385</v>
      </c>
      <c r="N111" s="89">
        <v>3385</v>
      </c>
      <c r="O111" s="89">
        <v>0</v>
      </c>
      <c r="P111" s="94">
        <f t="shared" si="11"/>
        <v>0</v>
      </c>
      <c r="Q111" s="74">
        <f t="shared" si="12"/>
        <v>1128.3333333333333</v>
      </c>
      <c r="R111" s="27">
        <f t="shared" si="13"/>
        <v>1128.3333333333333</v>
      </c>
      <c r="S111" s="26">
        <v>0</v>
      </c>
      <c r="T111" s="120"/>
      <c r="U111" s="23">
        <v>40</v>
      </c>
    </row>
    <row r="112" spans="1:21" s="28" customFormat="1" ht="15.75" x14ac:dyDescent="0.25">
      <c r="A112" s="23">
        <f t="shared" si="14"/>
        <v>99</v>
      </c>
      <c r="B112" s="64">
        <v>12100108</v>
      </c>
      <c r="C112" s="24" t="s">
        <v>84</v>
      </c>
      <c r="D112" s="24" t="s">
        <v>85</v>
      </c>
      <c r="E112" s="24" t="s">
        <v>27</v>
      </c>
      <c r="F112" s="24" t="s">
        <v>86</v>
      </c>
      <c r="G112" s="24" t="s">
        <v>27</v>
      </c>
      <c r="H112" s="24" t="s">
        <v>29</v>
      </c>
      <c r="I112" s="24" t="s">
        <v>74</v>
      </c>
      <c r="J112" s="24" t="s">
        <v>30</v>
      </c>
      <c r="K112" s="24" t="s">
        <v>30</v>
      </c>
      <c r="L112" s="24" t="s">
        <v>31</v>
      </c>
      <c r="M112" s="89">
        <v>13800</v>
      </c>
      <c r="N112" s="89">
        <v>13800</v>
      </c>
      <c r="O112" s="89">
        <v>3933.33</v>
      </c>
      <c r="P112" s="94">
        <f t="shared" si="11"/>
        <v>3949.16</v>
      </c>
      <c r="Q112" s="74">
        <f t="shared" si="12"/>
        <v>4600</v>
      </c>
      <c r="R112" s="27">
        <f t="shared" si="13"/>
        <v>4600</v>
      </c>
      <c r="S112" s="26">
        <v>7882.49</v>
      </c>
      <c r="T112" s="120"/>
      <c r="U112" s="23">
        <v>44</v>
      </c>
    </row>
    <row r="113" spans="1:21" s="28" customFormat="1" ht="15.75" x14ac:dyDescent="0.25">
      <c r="A113" s="23">
        <f t="shared" si="14"/>
        <v>100</v>
      </c>
      <c r="B113" s="64">
        <v>12100108</v>
      </c>
      <c r="C113" s="24" t="s">
        <v>84</v>
      </c>
      <c r="D113" s="24" t="s">
        <v>85</v>
      </c>
      <c r="E113" s="24" t="s">
        <v>27</v>
      </c>
      <c r="F113" s="24" t="s">
        <v>86</v>
      </c>
      <c r="G113" s="24" t="s">
        <v>27</v>
      </c>
      <c r="H113" s="24" t="s">
        <v>29</v>
      </c>
      <c r="I113" s="24" t="s">
        <v>65</v>
      </c>
      <c r="J113" s="24" t="s">
        <v>30</v>
      </c>
      <c r="K113" s="24" t="s">
        <v>30</v>
      </c>
      <c r="L113" s="24" t="s">
        <v>31</v>
      </c>
      <c r="M113" s="89">
        <v>97260</v>
      </c>
      <c r="N113" s="89">
        <v>77260</v>
      </c>
      <c r="O113" s="89">
        <v>0</v>
      </c>
      <c r="P113" s="94">
        <f t="shared" si="11"/>
        <v>0</v>
      </c>
      <c r="Q113" s="74">
        <f t="shared" si="12"/>
        <v>32420</v>
      </c>
      <c r="R113" s="27">
        <f t="shared" si="13"/>
        <v>25753.333333333332</v>
      </c>
      <c r="S113" s="26">
        <v>0</v>
      </c>
      <c r="T113" s="120"/>
      <c r="U113" s="23">
        <v>58</v>
      </c>
    </row>
    <row r="114" spans="1:21" s="28" customFormat="1" ht="15.75" x14ac:dyDescent="0.25">
      <c r="A114" s="23">
        <f t="shared" si="14"/>
        <v>101</v>
      </c>
      <c r="B114" s="64">
        <v>12100108</v>
      </c>
      <c r="C114" s="24" t="s">
        <v>84</v>
      </c>
      <c r="D114" s="24" t="s">
        <v>85</v>
      </c>
      <c r="E114" s="24" t="s">
        <v>27</v>
      </c>
      <c r="F114" s="24" t="s">
        <v>86</v>
      </c>
      <c r="G114" s="24" t="s">
        <v>27</v>
      </c>
      <c r="H114" s="24" t="s">
        <v>29</v>
      </c>
      <c r="I114" s="24" t="s">
        <v>67</v>
      </c>
      <c r="J114" s="24" t="s">
        <v>30</v>
      </c>
      <c r="K114" s="24" t="s">
        <v>30</v>
      </c>
      <c r="L114" s="24" t="s">
        <v>31</v>
      </c>
      <c r="M114" s="89">
        <v>3895</v>
      </c>
      <c r="N114" s="89">
        <v>3895</v>
      </c>
      <c r="O114" s="89">
        <v>0</v>
      </c>
      <c r="P114" s="94">
        <f t="shared" si="11"/>
        <v>0</v>
      </c>
      <c r="Q114" s="74">
        <f t="shared" si="12"/>
        <v>1298.3333333333333</v>
      </c>
      <c r="R114" s="27">
        <f t="shared" si="13"/>
        <v>1298.3333333333333</v>
      </c>
      <c r="S114" s="26">
        <v>0</v>
      </c>
      <c r="T114" s="120"/>
      <c r="U114" s="23">
        <v>62</v>
      </c>
    </row>
    <row r="115" spans="1:21" s="28" customFormat="1" ht="15.75" x14ac:dyDescent="0.25">
      <c r="A115" s="23">
        <f t="shared" si="14"/>
        <v>102</v>
      </c>
      <c r="B115" s="64">
        <v>12100108</v>
      </c>
      <c r="C115" s="24" t="s">
        <v>84</v>
      </c>
      <c r="D115" s="24" t="s">
        <v>85</v>
      </c>
      <c r="E115" s="24" t="s">
        <v>27</v>
      </c>
      <c r="F115" s="24" t="s">
        <v>86</v>
      </c>
      <c r="G115" s="24" t="s">
        <v>27</v>
      </c>
      <c r="H115" s="24" t="s">
        <v>29</v>
      </c>
      <c r="I115" s="24" t="s">
        <v>110</v>
      </c>
      <c r="J115" s="24" t="s">
        <v>30</v>
      </c>
      <c r="K115" s="24" t="s">
        <v>30</v>
      </c>
      <c r="L115" s="24" t="s">
        <v>31</v>
      </c>
      <c r="M115" s="89">
        <v>6500</v>
      </c>
      <c r="N115" s="89">
        <v>6500</v>
      </c>
      <c r="O115" s="89">
        <v>0</v>
      </c>
      <c r="P115" s="94">
        <f t="shared" si="11"/>
        <v>0</v>
      </c>
      <c r="Q115" s="74">
        <f t="shared" si="12"/>
        <v>2166.6666666666665</v>
      </c>
      <c r="R115" s="27">
        <f t="shared" si="13"/>
        <v>2166.6666666666665</v>
      </c>
      <c r="S115" s="26">
        <v>0</v>
      </c>
      <c r="T115" s="120"/>
      <c r="U115" s="23">
        <v>71</v>
      </c>
    </row>
    <row r="116" spans="1:21" s="28" customFormat="1" ht="15.75" x14ac:dyDescent="0.25">
      <c r="A116" s="23">
        <f t="shared" si="14"/>
        <v>103</v>
      </c>
      <c r="B116" s="64">
        <v>12100108</v>
      </c>
      <c r="C116" s="24" t="s">
        <v>84</v>
      </c>
      <c r="D116" s="24" t="s">
        <v>85</v>
      </c>
      <c r="E116" s="24" t="s">
        <v>27</v>
      </c>
      <c r="F116" s="24" t="s">
        <v>86</v>
      </c>
      <c r="G116" s="24" t="s">
        <v>27</v>
      </c>
      <c r="H116" s="24" t="s">
        <v>29</v>
      </c>
      <c r="I116" s="24" t="s">
        <v>58</v>
      </c>
      <c r="J116" s="24" t="s">
        <v>30</v>
      </c>
      <c r="K116" s="24" t="s">
        <v>30</v>
      </c>
      <c r="L116" s="24" t="s">
        <v>31</v>
      </c>
      <c r="M116" s="89">
        <v>2846</v>
      </c>
      <c r="N116" s="89">
        <v>2846</v>
      </c>
      <c r="O116" s="89">
        <v>0</v>
      </c>
      <c r="P116" s="94">
        <f t="shared" si="11"/>
        <v>0</v>
      </c>
      <c r="Q116" s="74">
        <f t="shared" si="12"/>
        <v>948.66666666666663</v>
      </c>
      <c r="R116" s="27">
        <f t="shared" si="13"/>
        <v>948.66666666666663</v>
      </c>
      <c r="S116" s="26">
        <v>0</v>
      </c>
      <c r="T116" s="120"/>
      <c r="U116" s="23">
        <v>75</v>
      </c>
    </row>
    <row r="117" spans="1:21" s="28" customFormat="1" ht="15.75" x14ac:dyDescent="0.25">
      <c r="A117" s="23">
        <f t="shared" si="14"/>
        <v>104</v>
      </c>
      <c r="B117" s="64">
        <v>12100108</v>
      </c>
      <c r="C117" s="24" t="s">
        <v>84</v>
      </c>
      <c r="D117" s="24" t="s">
        <v>85</v>
      </c>
      <c r="E117" s="24" t="s">
        <v>27</v>
      </c>
      <c r="F117" s="24" t="s">
        <v>86</v>
      </c>
      <c r="G117" s="24" t="s">
        <v>27</v>
      </c>
      <c r="H117" s="24" t="s">
        <v>29</v>
      </c>
      <c r="I117" s="24" t="s">
        <v>80</v>
      </c>
      <c r="J117" s="24" t="s">
        <v>30</v>
      </c>
      <c r="K117" s="24" t="s">
        <v>30</v>
      </c>
      <c r="L117" s="24" t="s">
        <v>31</v>
      </c>
      <c r="M117" s="89">
        <v>295800</v>
      </c>
      <c r="N117" s="89">
        <v>295800</v>
      </c>
      <c r="O117" s="89">
        <v>99825</v>
      </c>
      <c r="P117" s="94">
        <f t="shared" si="11"/>
        <v>87335.84</v>
      </c>
      <c r="Q117" s="74">
        <f t="shared" si="12"/>
        <v>98600</v>
      </c>
      <c r="R117" s="27">
        <f t="shared" si="13"/>
        <v>98600</v>
      </c>
      <c r="S117" s="26">
        <v>187160.84</v>
      </c>
      <c r="T117" s="120"/>
      <c r="U117" s="23">
        <v>78</v>
      </c>
    </row>
    <row r="118" spans="1:21" s="28" customFormat="1" ht="15.75" x14ac:dyDescent="0.25">
      <c r="A118" s="23">
        <f t="shared" si="14"/>
        <v>105</v>
      </c>
      <c r="B118" s="64">
        <v>12100108</v>
      </c>
      <c r="C118" s="24" t="s">
        <v>84</v>
      </c>
      <c r="D118" s="24" t="s">
        <v>85</v>
      </c>
      <c r="E118" s="24" t="s">
        <v>27</v>
      </c>
      <c r="F118" s="24" t="s">
        <v>86</v>
      </c>
      <c r="G118" s="24" t="s">
        <v>27</v>
      </c>
      <c r="H118" s="24" t="s">
        <v>29</v>
      </c>
      <c r="I118" s="24" t="s">
        <v>77</v>
      </c>
      <c r="J118" s="24" t="s">
        <v>30</v>
      </c>
      <c r="K118" s="24" t="s">
        <v>30</v>
      </c>
      <c r="L118" s="24" t="s">
        <v>31</v>
      </c>
      <c r="M118" s="89">
        <v>236947.20000000001</v>
      </c>
      <c r="N118" s="89">
        <v>230947.20000000001</v>
      </c>
      <c r="O118" s="89">
        <v>0</v>
      </c>
      <c r="P118" s="94">
        <f t="shared" si="11"/>
        <v>0</v>
      </c>
      <c r="Q118" s="74">
        <f t="shared" si="12"/>
        <v>78982.400000000009</v>
      </c>
      <c r="R118" s="27">
        <f t="shared" si="13"/>
        <v>76982.400000000009</v>
      </c>
      <c r="S118" s="26">
        <v>0</v>
      </c>
      <c r="T118" s="120"/>
      <c r="U118" s="23">
        <v>82</v>
      </c>
    </row>
    <row r="119" spans="1:21" s="28" customFormat="1" ht="15.75" x14ac:dyDescent="0.25">
      <c r="A119" s="23">
        <f t="shared" si="14"/>
        <v>106</v>
      </c>
      <c r="B119" s="64">
        <v>12100108</v>
      </c>
      <c r="C119" s="24" t="s">
        <v>84</v>
      </c>
      <c r="D119" s="24" t="s">
        <v>85</v>
      </c>
      <c r="E119" s="24" t="s">
        <v>27</v>
      </c>
      <c r="F119" s="24" t="s">
        <v>86</v>
      </c>
      <c r="G119" s="24" t="s">
        <v>27</v>
      </c>
      <c r="H119" s="24" t="s">
        <v>29</v>
      </c>
      <c r="I119" s="24" t="s">
        <v>62</v>
      </c>
      <c r="J119" s="24" t="s">
        <v>30</v>
      </c>
      <c r="K119" s="24" t="s">
        <v>30</v>
      </c>
      <c r="L119" s="24" t="s">
        <v>31</v>
      </c>
      <c r="M119" s="89">
        <v>44348</v>
      </c>
      <c r="N119" s="89">
        <v>44348</v>
      </c>
      <c r="O119" s="89">
        <v>0</v>
      </c>
      <c r="P119" s="94">
        <f t="shared" si="11"/>
        <v>0</v>
      </c>
      <c r="Q119" s="74">
        <f t="shared" si="12"/>
        <v>14782.666666666666</v>
      </c>
      <c r="R119" s="27">
        <f t="shared" si="13"/>
        <v>14782.666666666666</v>
      </c>
      <c r="S119" s="26">
        <v>0</v>
      </c>
      <c r="T119" s="120"/>
      <c r="U119" s="23">
        <v>83</v>
      </c>
    </row>
    <row r="120" spans="1:21" s="28" customFormat="1" ht="15.75" x14ac:dyDescent="0.25">
      <c r="A120" s="23">
        <f t="shared" si="14"/>
        <v>107</v>
      </c>
      <c r="B120" s="64">
        <v>12100108</v>
      </c>
      <c r="C120" s="24" t="s">
        <v>84</v>
      </c>
      <c r="D120" s="24" t="s">
        <v>85</v>
      </c>
      <c r="E120" s="24" t="s">
        <v>27</v>
      </c>
      <c r="F120" s="24" t="s">
        <v>86</v>
      </c>
      <c r="G120" s="24" t="s">
        <v>27</v>
      </c>
      <c r="H120" s="24" t="s">
        <v>29</v>
      </c>
      <c r="I120" s="24" t="s">
        <v>66</v>
      </c>
      <c r="J120" s="24" t="s">
        <v>30</v>
      </c>
      <c r="K120" s="24" t="s">
        <v>30</v>
      </c>
      <c r="L120" s="24" t="s">
        <v>31</v>
      </c>
      <c r="M120" s="89">
        <v>2500</v>
      </c>
      <c r="N120" s="89">
        <v>2500</v>
      </c>
      <c r="O120" s="89">
        <v>0</v>
      </c>
      <c r="P120" s="94">
        <f t="shared" si="11"/>
        <v>0</v>
      </c>
      <c r="Q120" s="74">
        <f t="shared" si="12"/>
        <v>833.33333333333337</v>
      </c>
      <c r="R120" s="27">
        <f t="shared" si="13"/>
        <v>833.33333333333337</v>
      </c>
      <c r="S120" s="26">
        <v>0</v>
      </c>
      <c r="T120" s="120"/>
      <c r="U120" s="23">
        <v>90</v>
      </c>
    </row>
    <row r="121" spans="1:21" s="28" customFormat="1" ht="15.75" x14ac:dyDescent="0.25">
      <c r="A121" s="23">
        <f t="shared" si="14"/>
        <v>108</v>
      </c>
      <c r="B121" s="64">
        <v>12100108</v>
      </c>
      <c r="C121" s="24" t="s">
        <v>84</v>
      </c>
      <c r="D121" s="24" t="s">
        <v>85</v>
      </c>
      <c r="E121" s="24" t="s">
        <v>27</v>
      </c>
      <c r="F121" s="24" t="s">
        <v>86</v>
      </c>
      <c r="G121" s="24" t="s">
        <v>27</v>
      </c>
      <c r="H121" s="24" t="s">
        <v>29</v>
      </c>
      <c r="I121" s="24" t="s">
        <v>70</v>
      </c>
      <c r="J121" s="24" t="s">
        <v>30</v>
      </c>
      <c r="K121" s="24" t="s">
        <v>30</v>
      </c>
      <c r="L121" s="24" t="s">
        <v>31</v>
      </c>
      <c r="M121" s="89">
        <v>480</v>
      </c>
      <c r="N121" s="89">
        <v>480</v>
      </c>
      <c r="O121" s="89">
        <v>0</v>
      </c>
      <c r="P121" s="94">
        <f t="shared" si="11"/>
        <v>0</v>
      </c>
      <c r="Q121" s="74">
        <f t="shared" si="12"/>
        <v>160</v>
      </c>
      <c r="R121" s="27">
        <f t="shared" si="13"/>
        <v>160</v>
      </c>
      <c r="S121" s="26">
        <v>0</v>
      </c>
      <c r="T121" s="120"/>
      <c r="U121" s="23">
        <v>95</v>
      </c>
    </row>
    <row r="122" spans="1:21" s="28" customFormat="1" ht="15.75" x14ac:dyDescent="0.25">
      <c r="A122" s="23">
        <f t="shared" si="14"/>
        <v>109</v>
      </c>
      <c r="B122" s="64">
        <v>12100108</v>
      </c>
      <c r="C122" s="24" t="s">
        <v>84</v>
      </c>
      <c r="D122" s="24" t="s">
        <v>85</v>
      </c>
      <c r="E122" s="24" t="s">
        <v>27</v>
      </c>
      <c r="F122" s="24" t="s">
        <v>86</v>
      </c>
      <c r="G122" s="24" t="s">
        <v>27</v>
      </c>
      <c r="H122" s="24" t="s">
        <v>29</v>
      </c>
      <c r="I122" s="24" t="s">
        <v>111</v>
      </c>
      <c r="J122" s="24" t="s">
        <v>30</v>
      </c>
      <c r="K122" s="24" t="s">
        <v>30</v>
      </c>
      <c r="L122" s="24" t="s">
        <v>31</v>
      </c>
      <c r="M122" s="89">
        <v>5000</v>
      </c>
      <c r="N122" s="89">
        <v>5000</v>
      </c>
      <c r="O122" s="89">
        <v>0</v>
      </c>
      <c r="P122" s="89">
        <f t="shared" si="11"/>
        <v>0</v>
      </c>
      <c r="Q122" s="27">
        <f t="shared" si="12"/>
        <v>1666.6666666666667</v>
      </c>
      <c r="R122" s="27">
        <f t="shared" si="13"/>
        <v>1666.6666666666667</v>
      </c>
      <c r="S122" s="26">
        <v>0</v>
      </c>
      <c r="T122" s="120"/>
      <c r="U122" s="23">
        <v>98</v>
      </c>
    </row>
    <row r="123" spans="1:21" s="28" customFormat="1" ht="15.75" x14ac:dyDescent="0.25">
      <c r="A123" s="23">
        <f t="shared" si="14"/>
        <v>110</v>
      </c>
      <c r="B123" s="64">
        <v>12100108</v>
      </c>
      <c r="C123" s="24" t="s">
        <v>84</v>
      </c>
      <c r="D123" s="24" t="s">
        <v>85</v>
      </c>
      <c r="E123" s="24" t="s">
        <v>27</v>
      </c>
      <c r="F123" s="24" t="s">
        <v>86</v>
      </c>
      <c r="G123" s="24" t="s">
        <v>27</v>
      </c>
      <c r="H123" s="24" t="s">
        <v>29</v>
      </c>
      <c r="I123" s="24" t="s">
        <v>59</v>
      </c>
      <c r="J123" s="24" t="s">
        <v>30</v>
      </c>
      <c r="K123" s="24" t="s">
        <v>30</v>
      </c>
      <c r="L123" s="24" t="s">
        <v>31</v>
      </c>
      <c r="M123" s="89">
        <v>197456</v>
      </c>
      <c r="N123" s="89">
        <v>197456</v>
      </c>
      <c r="O123" s="89">
        <v>10075</v>
      </c>
      <c r="P123" s="89">
        <f t="shared" si="11"/>
        <v>33300</v>
      </c>
      <c r="Q123" s="27">
        <f t="shared" ref="Q123:Q126" si="15">+M123/3</f>
        <v>65818.666666666672</v>
      </c>
      <c r="R123" s="27">
        <f t="shared" si="13"/>
        <v>65818.666666666672</v>
      </c>
      <c r="S123" s="26">
        <v>43375</v>
      </c>
      <c r="T123" s="120"/>
      <c r="U123" s="23">
        <v>107</v>
      </c>
    </row>
    <row r="124" spans="1:21" s="28" customFormat="1" ht="15.75" x14ac:dyDescent="0.25">
      <c r="A124" s="23">
        <f t="shared" si="14"/>
        <v>111</v>
      </c>
      <c r="B124" s="64">
        <v>12100108</v>
      </c>
      <c r="C124" s="24" t="s">
        <v>84</v>
      </c>
      <c r="D124" s="24" t="s">
        <v>85</v>
      </c>
      <c r="E124" s="24" t="s">
        <v>27</v>
      </c>
      <c r="F124" s="24" t="s">
        <v>86</v>
      </c>
      <c r="G124" s="24" t="s">
        <v>27</v>
      </c>
      <c r="H124" s="24" t="s">
        <v>29</v>
      </c>
      <c r="I124" s="24" t="s">
        <v>61</v>
      </c>
      <c r="J124" s="24" t="s">
        <v>30</v>
      </c>
      <c r="K124" s="24" t="s">
        <v>30</v>
      </c>
      <c r="L124" s="24" t="s">
        <v>31</v>
      </c>
      <c r="M124" s="89">
        <v>88000</v>
      </c>
      <c r="N124" s="89">
        <v>20500</v>
      </c>
      <c r="O124" s="89">
        <v>0</v>
      </c>
      <c r="P124" s="89">
        <f t="shared" si="11"/>
        <v>0</v>
      </c>
      <c r="Q124" s="27">
        <f t="shared" si="15"/>
        <v>29333.333333333332</v>
      </c>
      <c r="R124" s="27">
        <f t="shared" si="13"/>
        <v>6833.333333333333</v>
      </c>
      <c r="S124" s="26">
        <v>0</v>
      </c>
      <c r="T124" s="120"/>
      <c r="U124" s="23">
        <v>112</v>
      </c>
    </row>
    <row r="125" spans="1:21" s="28" customFormat="1" ht="15.75" x14ac:dyDescent="0.25">
      <c r="A125" s="23">
        <f t="shared" si="14"/>
        <v>112</v>
      </c>
      <c r="B125" s="64">
        <v>12100108</v>
      </c>
      <c r="C125" s="24" t="s">
        <v>84</v>
      </c>
      <c r="D125" s="24" t="s">
        <v>85</v>
      </c>
      <c r="E125" s="24" t="s">
        <v>27</v>
      </c>
      <c r="F125" s="24" t="s">
        <v>86</v>
      </c>
      <c r="G125" s="24" t="s">
        <v>27</v>
      </c>
      <c r="H125" s="24" t="s">
        <v>29</v>
      </c>
      <c r="I125" s="24" t="s">
        <v>76</v>
      </c>
      <c r="J125" s="24" t="s">
        <v>30</v>
      </c>
      <c r="K125" s="24" t="s">
        <v>30</v>
      </c>
      <c r="L125" s="24" t="s">
        <v>31</v>
      </c>
      <c r="M125" s="89">
        <v>23500</v>
      </c>
      <c r="N125" s="89">
        <v>23500</v>
      </c>
      <c r="O125" s="89">
        <v>0</v>
      </c>
      <c r="P125" s="89">
        <f t="shared" si="11"/>
        <v>300</v>
      </c>
      <c r="Q125" s="27">
        <f t="shared" si="15"/>
        <v>7833.333333333333</v>
      </c>
      <c r="R125" s="27">
        <f t="shared" si="13"/>
        <v>7833.333333333333</v>
      </c>
      <c r="S125" s="26">
        <v>300</v>
      </c>
      <c r="T125" s="120"/>
      <c r="U125" s="23">
        <v>127</v>
      </c>
    </row>
    <row r="126" spans="1:21" s="28" customFormat="1" ht="15.75" x14ac:dyDescent="0.25">
      <c r="A126" s="23">
        <f t="shared" si="14"/>
        <v>113</v>
      </c>
      <c r="B126" s="64">
        <v>12100108</v>
      </c>
      <c r="C126" s="24" t="s">
        <v>84</v>
      </c>
      <c r="D126" s="24" t="s">
        <v>85</v>
      </c>
      <c r="E126" s="24" t="s">
        <v>27</v>
      </c>
      <c r="F126" s="24" t="s">
        <v>86</v>
      </c>
      <c r="G126" s="24" t="s">
        <v>27</v>
      </c>
      <c r="H126" s="24" t="s">
        <v>29</v>
      </c>
      <c r="I126" s="24" t="s">
        <v>64</v>
      </c>
      <c r="J126" s="24" t="s">
        <v>30</v>
      </c>
      <c r="K126" s="24" t="s">
        <v>30</v>
      </c>
      <c r="L126" s="24" t="s">
        <v>31</v>
      </c>
      <c r="M126" s="89">
        <v>2073672</v>
      </c>
      <c r="N126" s="89">
        <v>2073672</v>
      </c>
      <c r="O126" s="89">
        <v>620605.42000000004</v>
      </c>
      <c r="P126" s="89">
        <f t="shared" si="11"/>
        <v>630638.61</v>
      </c>
      <c r="Q126" s="27">
        <f t="shared" si="15"/>
        <v>691224</v>
      </c>
      <c r="R126" s="27">
        <f t="shared" si="13"/>
        <v>691224</v>
      </c>
      <c r="S126" s="26">
        <v>1251244.03</v>
      </c>
      <c r="T126" s="120"/>
      <c r="U126" s="23">
        <v>130</v>
      </c>
    </row>
    <row r="127" spans="1:21" ht="21" x14ac:dyDescent="0.2">
      <c r="A127" s="121" t="s">
        <v>89</v>
      </c>
      <c r="B127" s="121"/>
      <c r="C127" s="121"/>
      <c r="D127" s="121"/>
      <c r="E127" s="121"/>
      <c r="F127" s="121"/>
      <c r="G127" s="121"/>
      <c r="H127" s="121"/>
      <c r="I127" s="121"/>
      <c r="J127" s="121"/>
      <c r="K127" s="121"/>
      <c r="L127" s="121"/>
      <c r="M127" s="31">
        <f t="shared" ref="M127:S127" si="16">SUM(M103:M126)</f>
        <v>4195967.8600000003</v>
      </c>
      <c r="N127" s="31">
        <f t="shared" si="16"/>
        <v>4189967.8600000003</v>
      </c>
      <c r="O127" s="31">
        <f t="shared" si="16"/>
        <v>990181.06</v>
      </c>
      <c r="P127" s="31">
        <f t="shared" si="16"/>
        <v>942901.87</v>
      </c>
      <c r="Q127" s="31">
        <f t="shared" si="16"/>
        <v>1398655.9533333334</v>
      </c>
      <c r="R127" s="31">
        <f t="shared" si="16"/>
        <v>1396655.9533333331</v>
      </c>
      <c r="S127" s="31">
        <f t="shared" si="16"/>
        <v>1933082.9300000002</v>
      </c>
      <c r="T127" s="120"/>
    </row>
    <row r="128" spans="1:21" s="28" customFormat="1" ht="20.25" customHeight="1" x14ac:dyDescent="0.25">
      <c r="A128" s="23">
        <f>+A126+1</f>
        <v>114</v>
      </c>
      <c r="B128" s="64">
        <v>12100108</v>
      </c>
      <c r="C128" s="24" t="s">
        <v>84</v>
      </c>
      <c r="D128" s="24" t="s">
        <v>85</v>
      </c>
      <c r="E128" s="24" t="s">
        <v>27</v>
      </c>
      <c r="F128" s="24" t="s">
        <v>133</v>
      </c>
      <c r="G128" s="24" t="s">
        <v>27</v>
      </c>
      <c r="H128" s="24" t="s">
        <v>29</v>
      </c>
      <c r="I128" s="24" t="s">
        <v>81</v>
      </c>
      <c r="J128" s="24" t="s">
        <v>30</v>
      </c>
      <c r="K128" s="24" t="s">
        <v>33</v>
      </c>
      <c r="L128" s="24" t="s">
        <v>31</v>
      </c>
      <c r="M128" s="89">
        <v>65000</v>
      </c>
      <c r="N128" s="89">
        <v>65000</v>
      </c>
      <c r="O128" s="89">
        <v>12485.76</v>
      </c>
      <c r="P128" s="94">
        <f t="shared" ref="P128:P154" si="17">+S128-O128</f>
        <v>13597.49</v>
      </c>
      <c r="Q128" s="74">
        <f t="shared" ref="Q128:Q154" si="18">+M128/3</f>
        <v>21666.666666666668</v>
      </c>
      <c r="R128" s="27">
        <f t="shared" ref="R128:R154" si="19">+(N128/3)</f>
        <v>21666.666666666668</v>
      </c>
      <c r="S128" s="26">
        <v>26083.25</v>
      </c>
      <c r="T128" s="125" t="s">
        <v>90</v>
      </c>
      <c r="U128" s="23">
        <v>1</v>
      </c>
    </row>
    <row r="129" spans="1:21" s="28" customFormat="1" ht="21" customHeight="1" x14ac:dyDescent="0.25">
      <c r="A129" s="23">
        <f>+A128+1</f>
        <v>115</v>
      </c>
      <c r="B129" s="64">
        <v>12100108</v>
      </c>
      <c r="C129" s="24" t="s">
        <v>84</v>
      </c>
      <c r="D129" s="24" t="s">
        <v>85</v>
      </c>
      <c r="E129" s="24" t="s">
        <v>27</v>
      </c>
      <c r="F129" s="24" t="s">
        <v>133</v>
      </c>
      <c r="G129" s="24" t="s">
        <v>27</v>
      </c>
      <c r="H129" s="24" t="s">
        <v>29</v>
      </c>
      <c r="I129" s="24" t="s">
        <v>135</v>
      </c>
      <c r="J129" s="24" t="s">
        <v>30</v>
      </c>
      <c r="K129" s="24" t="s">
        <v>33</v>
      </c>
      <c r="L129" s="24" t="s">
        <v>31</v>
      </c>
      <c r="M129" s="89">
        <v>20000</v>
      </c>
      <c r="N129" s="89">
        <v>20000</v>
      </c>
      <c r="O129" s="89">
        <v>2755</v>
      </c>
      <c r="P129" s="94">
        <f t="shared" si="17"/>
        <v>0</v>
      </c>
      <c r="Q129" s="74">
        <f t="shared" si="18"/>
        <v>6666.666666666667</v>
      </c>
      <c r="R129" s="27">
        <f t="shared" si="19"/>
        <v>6666.666666666667</v>
      </c>
      <c r="S129" s="26">
        <v>2755</v>
      </c>
      <c r="T129" s="126"/>
      <c r="U129" s="23">
        <v>2</v>
      </c>
    </row>
    <row r="130" spans="1:21" s="28" customFormat="1" ht="18" customHeight="1" x14ac:dyDescent="0.25">
      <c r="A130" s="23">
        <f t="shared" ref="A130:A154" si="20">+A129+1</f>
        <v>116</v>
      </c>
      <c r="B130" s="64">
        <v>12100108</v>
      </c>
      <c r="C130" s="24" t="s">
        <v>84</v>
      </c>
      <c r="D130" s="24" t="s">
        <v>85</v>
      </c>
      <c r="E130" s="24" t="s">
        <v>27</v>
      </c>
      <c r="F130" s="24" t="s">
        <v>133</v>
      </c>
      <c r="G130" s="24" t="s">
        <v>27</v>
      </c>
      <c r="H130" s="24" t="s">
        <v>29</v>
      </c>
      <c r="I130" s="24" t="s">
        <v>57</v>
      </c>
      <c r="J130" s="24" t="s">
        <v>30</v>
      </c>
      <c r="K130" s="24" t="s">
        <v>33</v>
      </c>
      <c r="L130" s="24" t="s">
        <v>31</v>
      </c>
      <c r="M130" s="89">
        <v>44095</v>
      </c>
      <c r="N130" s="89">
        <v>44095</v>
      </c>
      <c r="O130" s="89">
        <v>0</v>
      </c>
      <c r="P130" s="94">
        <f t="shared" si="17"/>
        <v>1422.8</v>
      </c>
      <c r="Q130" s="74">
        <f t="shared" si="18"/>
        <v>14698.333333333334</v>
      </c>
      <c r="R130" s="27">
        <f t="shared" si="19"/>
        <v>14698.333333333334</v>
      </c>
      <c r="S130" s="26">
        <v>1422.8</v>
      </c>
      <c r="T130" s="126"/>
      <c r="U130" s="23">
        <v>6</v>
      </c>
    </row>
    <row r="131" spans="1:21" s="28" customFormat="1" ht="21" customHeight="1" x14ac:dyDescent="0.25">
      <c r="A131" s="23">
        <f t="shared" si="20"/>
        <v>117</v>
      </c>
      <c r="B131" s="64">
        <v>12100108</v>
      </c>
      <c r="C131" s="24" t="s">
        <v>84</v>
      </c>
      <c r="D131" s="24" t="s">
        <v>85</v>
      </c>
      <c r="E131" s="24" t="s">
        <v>27</v>
      </c>
      <c r="F131" s="24" t="s">
        <v>133</v>
      </c>
      <c r="G131" s="24" t="s">
        <v>27</v>
      </c>
      <c r="H131" s="24" t="s">
        <v>29</v>
      </c>
      <c r="I131" s="24" t="s">
        <v>67</v>
      </c>
      <c r="J131" s="24" t="s">
        <v>30</v>
      </c>
      <c r="K131" s="24" t="s">
        <v>33</v>
      </c>
      <c r="L131" s="24" t="s">
        <v>31</v>
      </c>
      <c r="M131" s="89">
        <v>19050</v>
      </c>
      <c r="N131" s="89">
        <v>19050</v>
      </c>
      <c r="O131" s="89">
        <v>2641.5</v>
      </c>
      <c r="P131" s="94">
        <f t="shared" si="17"/>
        <v>1574</v>
      </c>
      <c r="Q131" s="74">
        <f t="shared" si="18"/>
        <v>6350</v>
      </c>
      <c r="R131" s="27">
        <f t="shared" si="19"/>
        <v>6350</v>
      </c>
      <c r="S131" s="26">
        <v>4215.5</v>
      </c>
      <c r="T131" s="126"/>
      <c r="U131" s="23">
        <v>9</v>
      </c>
    </row>
    <row r="132" spans="1:21" s="28" customFormat="1" ht="23.25" customHeight="1" x14ac:dyDescent="0.25">
      <c r="A132" s="23">
        <f t="shared" si="20"/>
        <v>118</v>
      </c>
      <c r="B132" s="64">
        <v>12100108</v>
      </c>
      <c r="C132" s="24" t="s">
        <v>84</v>
      </c>
      <c r="D132" s="24" t="s">
        <v>85</v>
      </c>
      <c r="E132" s="24" t="s">
        <v>27</v>
      </c>
      <c r="F132" s="24" t="s">
        <v>133</v>
      </c>
      <c r="G132" s="24" t="s">
        <v>27</v>
      </c>
      <c r="H132" s="24" t="s">
        <v>29</v>
      </c>
      <c r="I132" s="24" t="s">
        <v>78</v>
      </c>
      <c r="J132" s="24" t="s">
        <v>30</v>
      </c>
      <c r="K132" s="24" t="s">
        <v>33</v>
      </c>
      <c r="L132" s="24" t="s">
        <v>31</v>
      </c>
      <c r="M132" s="89">
        <v>127350</v>
      </c>
      <c r="N132" s="89">
        <v>171350</v>
      </c>
      <c r="O132" s="89">
        <v>57364.51</v>
      </c>
      <c r="P132" s="94">
        <f t="shared" si="17"/>
        <v>0</v>
      </c>
      <c r="Q132" s="74">
        <f t="shared" si="18"/>
        <v>42450</v>
      </c>
      <c r="R132" s="27">
        <f t="shared" si="19"/>
        <v>57116.666666666664</v>
      </c>
      <c r="S132" s="26">
        <v>57364.51</v>
      </c>
      <c r="T132" s="126"/>
      <c r="U132" s="23">
        <v>11</v>
      </c>
    </row>
    <row r="133" spans="1:21" s="28" customFormat="1" ht="23.25" customHeight="1" x14ac:dyDescent="0.25">
      <c r="A133" s="23">
        <f t="shared" si="20"/>
        <v>119</v>
      </c>
      <c r="B133" s="64">
        <v>12100108</v>
      </c>
      <c r="C133" s="24" t="s">
        <v>84</v>
      </c>
      <c r="D133" s="24" t="s">
        <v>85</v>
      </c>
      <c r="E133" s="24" t="s">
        <v>27</v>
      </c>
      <c r="F133" s="24" t="s">
        <v>133</v>
      </c>
      <c r="G133" s="24" t="s">
        <v>27</v>
      </c>
      <c r="H133" s="24" t="s">
        <v>29</v>
      </c>
      <c r="I133" s="24" t="s">
        <v>59</v>
      </c>
      <c r="J133" s="24" t="s">
        <v>30</v>
      </c>
      <c r="K133" s="24" t="s">
        <v>33</v>
      </c>
      <c r="L133" s="24" t="s">
        <v>31</v>
      </c>
      <c r="M133" s="89">
        <v>127350</v>
      </c>
      <c r="N133" s="89">
        <v>142350</v>
      </c>
      <c r="O133" s="89">
        <v>9470</v>
      </c>
      <c r="P133" s="94">
        <f t="shared" si="17"/>
        <v>-9470</v>
      </c>
      <c r="Q133" s="74">
        <f t="shared" si="18"/>
        <v>42450</v>
      </c>
      <c r="R133" s="27">
        <f t="shared" si="19"/>
        <v>47450</v>
      </c>
      <c r="S133" s="26">
        <v>0</v>
      </c>
      <c r="T133" s="126"/>
      <c r="U133" s="23">
        <v>15</v>
      </c>
    </row>
    <row r="134" spans="1:21" s="28" customFormat="1" ht="22.5" customHeight="1" x14ac:dyDescent="0.25">
      <c r="A134" s="23">
        <f t="shared" si="20"/>
        <v>120</v>
      </c>
      <c r="B134" s="64">
        <v>12100108</v>
      </c>
      <c r="C134" s="24" t="s">
        <v>84</v>
      </c>
      <c r="D134" s="24" t="s">
        <v>85</v>
      </c>
      <c r="E134" s="24" t="s">
        <v>27</v>
      </c>
      <c r="F134" s="24" t="s">
        <v>133</v>
      </c>
      <c r="G134" s="24" t="s">
        <v>27</v>
      </c>
      <c r="H134" s="24" t="s">
        <v>29</v>
      </c>
      <c r="I134" s="24" t="s">
        <v>69</v>
      </c>
      <c r="J134" s="24" t="s">
        <v>30</v>
      </c>
      <c r="K134" s="24" t="s">
        <v>33</v>
      </c>
      <c r="L134" s="24" t="s">
        <v>31</v>
      </c>
      <c r="M134" s="89">
        <v>22500</v>
      </c>
      <c r="N134" s="89">
        <v>23500</v>
      </c>
      <c r="O134" s="89">
        <v>6000</v>
      </c>
      <c r="P134" s="94">
        <f t="shared" si="17"/>
        <v>7125</v>
      </c>
      <c r="Q134" s="74">
        <f t="shared" si="18"/>
        <v>7500</v>
      </c>
      <c r="R134" s="27">
        <f t="shared" si="19"/>
        <v>7833.333333333333</v>
      </c>
      <c r="S134" s="26">
        <v>13125</v>
      </c>
      <c r="T134" s="126"/>
      <c r="U134" s="23">
        <v>19</v>
      </c>
    </row>
    <row r="135" spans="1:21" s="28" customFormat="1" ht="20.25" customHeight="1" x14ac:dyDescent="0.25">
      <c r="A135" s="23">
        <f t="shared" si="20"/>
        <v>121</v>
      </c>
      <c r="B135" s="64">
        <v>12100108</v>
      </c>
      <c r="C135" s="24" t="s">
        <v>84</v>
      </c>
      <c r="D135" s="24" t="s">
        <v>85</v>
      </c>
      <c r="E135" s="24" t="s">
        <v>27</v>
      </c>
      <c r="F135" s="24" t="s">
        <v>133</v>
      </c>
      <c r="G135" s="24" t="s">
        <v>27</v>
      </c>
      <c r="H135" s="24" t="s">
        <v>29</v>
      </c>
      <c r="I135" s="24" t="s">
        <v>128</v>
      </c>
      <c r="J135" s="24" t="s">
        <v>30</v>
      </c>
      <c r="K135" s="24" t="s">
        <v>33</v>
      </c>
      <c r="L135" s="24" t="s">
        <v>31</v>
      </c>
      <c r="M135" s="89">
        <v>50000</v>
      </c>
      <c r="N135" s="89">
        <v>50000</v>
      </c>
      <c r="O135" s="89">
        <v>660</v>
      </c>
      <c r="P135" s="94">
        <f t="shared" si="17"/>
        <v>0</v>
      </c>
      <c r="Q135" s="74">
        <f t="shared" si="18"/>
        <v>16666.666666666668</v>
      </c>
      <c r="R135" s="27">
        <f t="shared" si="19"/>
        <v>16666.666666666668</v>
      </c>
      <c r="S135" s="26">
        <v>660</v>
      </c>
      <c r="T135" s="126"/>
      <c r="U135" s="23">
        <v>32</v>
      </c>
    </row>
    <row r="136" spans="1:21" s="28" customFormat="1" ht="23.25" customHeight="1" x14ac:dyDescent="0.25">
      <c r="A136" s="23">
        <f t="shared" si="20"/>
        <v>122</v>
      </c>
      <c r="B136" s="64">
        <v>12100108</v>
      </c>
      <c r="C136" s="24" t="s">
        <v>84</v>
      </c>
      <c r="D136" s="24" t="s">
        <v>85</v>
      </c>
      <c r="E136" s="24" t="s">
        <v>27</v>
      </c>
      <c r="F136" s="24" t="s">
        <v>133</v>
      </c>
      <c r="G136" s="24" t="s">
        <v>27</v>
      </c>
      <c r="H136" s="24" t="s">
        <v>29</v>
      </c>
      <c r="I136" s="24" t="s">
        <v>129</v>
      </c>
      <c r="J136" s="24" t="s">
        <v>30</v>
      </c>
      <c r="K136" s="24" t="s">
        <v>33</v>
      </c>
      <c r="L136" s="24" t="s">
        <v>31</v>
      </c>
      <c r="M136" s="89">
        <v>300000</v>
      </c>
      <c r="N136" s="89">
        <v>180000</v>
      </c>
      <c r="O136" s="89">
        <v>0</v>
      </c>
      <c r="P136" s="94">
        <f t="shared" si="17"/>
        <v>0</v>
      </c>
      <c r="Q136" s="74">
        <f t="shared" si="18"/>
        <v>100000</v>
      </c>
      <c r="R136" s="27">
        <f t="shared" si="19"/>
        <v>60000</v>
      </c>
      <c r="S136" s="26">
        <v>0</v>
      </c>
      <c r="T136" s="126"/>
      <c r="U136" s="23">
        <v>37</v>
      </c>
    </row>
    <row r="137" spans="1:21" s="28" customFormat="1" ht="18.75" customHeight="1" x14ac:dyDescent="0.25">
      <c r="A137" s="23">
        <f t="shared" si="20"/>
        <v>123</v>
      </c>
      <c r="B137" s="64">
        <v>12100108</v>
      </c>
      <c r="C137" s="24" t="s">
        <v>84</v>
      </c>
      <c r="D137" s="24" t="s">
        <v>85</v>
      </c>
      <c r="E137" s="24" t="s">
        <v>27</v>
      </c>
      <c r="F137" s="24" t="s">
        <v>133</v>
      </c>
      <c r="G137" s="24" t="s">
        <v>27</v>
      </c>
      <c r="H137" s="24" t="s">
        <v>29</v>
      </c>
      <c r="I137" s="24" t="s">
        <v>76</v>
      </c>
      <c r="J137" s="24" t="s">
        <v>30</v>
      </c>
      <c r="K137" s="24" t="s">
        <v>33</v>
      </c>
      <c r="L137" s="24" t="s">
        <v>31</v>
      </c>
      <c r="M137" s="89">
        <v>14500</v>
      </c>
      <c r="N137" s="89">
        <v>14500</v>
      </c>
      <c r="O137" s="89">
        <v>1000</v>
      </c>
      <c r="P137" s="94">
        <f t="shared" si="17"/>
        <v>3100</v>
      </c>
      <c r="Q137" s="74">
        <f t="shared" si="18"/>
        <v>4833.333333333333</v>
      </c>
      <c r="R137" s="27">
        <f t="shared" si="19"/>
        <v>4833.333333333333</v>
      </c>
      <c r="S137" s="26">
        <v>4100</v>
      </c>
      <c r="T137" s="126"/>
      <c r="U137" s="23">
        <v>39</v>
      </c>
    </row>
    <row r="138" spans="1:21" s="28" customFormat="1" ht="27" customHeight="1" x14ac:dyDescent="0.25">
      <c r="A138" s="23">
        <f t="shared" si="20"/>
        <v>124</v>
      </c>
      <c r="B138" s="64">
        <v>12100108</v>
      </c>
      <c r="C138" s="24" t="s">
        <v>84</v>
      </c>
      <c r="D138" s="24" t="s">
        <v>85</v>
      </c>
      <c r="E138" s="24" t="s">
        <v>27</v>
      </c>
      <c r="F138" s="24" t="s">
        <v>133</v>
      </c>
      <c r="G138" s="24" t="s">
        <v>27</v>
      </c>
      <c r="H138" s="24" t="s">
        <v>29</v>
      </c>
      <c r="I138" s="24" t="s">
        <v>64</v>
      </c>
      <c r="J138" s="24" t="s">
        <v>30</v>
      </c>
      <c r="K138" s="24" t="s">
        <v>33</v>
      </c>
      <c r="L138" s="24" t="s">
        <v>31</v>
      </c>
      <c r="M138" s="89">
        <v>1254000</v>
      </c>
      <c r="N138" s="89">
        <v>1254000</v>
      </c>
      <c r="O138" s="89">
        <v>378040</v>
      </c>
      <c r="P138" s="94">
        <f t="shared" si="17"/>
        <v>393197.36</v>
      </c>
      <c r="Q138" s="74">
        <f t="shared" si="18"/>
        <v>418000</v>
      </c>
      <c r="R138" s="27">
        <f t="shared" si="19"/>
        <v>418000</v>
      </c>
      <c r="S138" s="26">
        <v>771237.36</v>
      </c>
      <c r="T138" s="126"/>
      <c r="U138" s="23">
        <v>46</v>
      </c>
    </row>
    <row r="139" spans="1:21" s="28" customFormat="1" ht="20.25" customHeight="1" x14ac:dyDescent="0.25">
      <c r="A139" s="23">
        <f t="shared" si="20"/>
        <v>125</v>
      </c>
      <c r="B139" s="64">
        <v>12100108</v>
      </c>
      <c r="C139" s="24" t="s">
        <v>84</v>
      </c>
      <c r="D139" s="24" t="s">
        <v>85</v>
      </c>
      <c r="E139" s="24" t="s">
        <v>27</v>
      </c>
      <c r="F139" s="24" t="s">
        <v>133</v>
      </c>
      <c r="G139" s="24" t="s">
        <v>27</v>
      </c>
      <c r="H139" s="24" t="s">
        <v>29</v>
      </c>
      <c r="I139" s="24" t="s">
        <v>77</v>
      </c>
      <c r="J139" s="24" t="s">
        <v>30</v>
      </c>
      <c r="K139" s="24" t="s">
        <v>33</v>
      </c>
      <c r="L139" s="24" t="s">
        <v>31</v>
      </c>
      <c r="M139" s="89">
        <v>152820</v>
      </c>
      <c r="N139" s="89">
        <v>152820</v>
      </c>
      <c r="O139" s="89">
        <v>0</v>
      </c>
      <c r="P139" s="94">
        <f t="shared" si="17"/>
        <v>0</v>
      </c>
      <c r="Q139" s="74">
        <f t="shared" si="18"/>
        <v>50940</v>
      </c>
      <c r="R139" s="27">
        <f t="shared" si="19"/>
        <v>50940</v>
      </c>
      <c r="S139" s="26">
        <v>0</v>
      </c>
      <c r="T139" s="126"/>
      <c r="U139" s="23">
        <v>57</v>
      </c>
    </row>
    <row r="140" spans="1:21" s="28" customFormat="1" ht="18.75" customHeight="1" x14ac:dyDescent="0.25">
      <c r="A140" s="23">
        <f t="shared" si="20"/>
        <v>126</v>
      </c>
      <c r="B140" s="64">
        <v>12100108</v>
      </c>
      <c r="C140" s="24" t="s">
        <v>84</v>
      </c>
      <c r="D140" s="24" t="s">
        <v>85</v>
      </c>
      <c r="E140" s="24" t="s">
        <v>27</v>
      </c>
      <c r="F140" s="24" t="s">
        <v>133</v>
      </c>
      <c r="G140" s="24" t="s">
        <v>27</v>
      </c>
      <c r="H140" s="24" t="s">
        <v>29</v>
      </c>
      <c r="I140" s="24" t="s">
        <v>80</v>
      </c>
      <c r="J140" s="24" t="s">
        <v>30</v>
      </c>
      <c r="K140" s="24" t="s">
        <v>33</v>
      </c>
      <c r="L140" s="24" t="s">
        <v>31</v>
      </c>
      <c r="M140" s="89">
        <v>274200</v>
      </c>
      <c r="N140" s="89">
        <v>274200</v>
      </c>
      <c r="O140" s="89">
        <v>81725</v>
      </c>
      <c r="P140" s="94">
        <f t="shared" si="17"/>
        <v>89787.5</v>
      </c>
      <c r="Q140" s="74">
        <f t="shared" si="18"/>
        <v>91400</v>
      </c>
      <c r="R140" s="27">
        <f t="shared" si="19"/>
        <v>91400</v>
      </c>
      <c r="S140" s="26">
        <v>171512.5</v>
      </c>
      <c r="T140" s="126"/>
      <c r="U140" s="23">
        <v>73</v>
      </c>
    </row>
    <row r="141" spans="1:21" s="28" customFormat="1" ht="21" customHeight="1" x14ac:dyDescent="0.25">
      <c r="A141" s="23">
        <f t="shared" si="20"/>
        <v>127</v>
      </c>
      <c r="B141" s="64">
        <v>12100108</v>
      </c>
      <c r="C141" s="24" t="s">
        <v>84</v>
      </c>
      <c r="D141" s="24" t="s">
        <v>85</v>
      </c>
      <c r="E141" s="24" t="s">
        <v>27</v>
      </c>
      <c r="F141" s="24" t="s">
        <v>133</v>
      </c>
      <c r="G141" s="24" t="s">
        <v>27</v>
      </c>
      <c r="H141" s="24" t="s">
        <v>29</v>
      </c>
      <c r="I141" s="24" t="s">
        <v>136</v>
      </c>
      <c r="J141" s="24" t="s">
        <v>30</v>
      </c>
      <c r="K141" s="24" t="s">
        <v>33</v>
      </c>
      <c r="L141" s="24" t="s">
        <v>31</v>
      </c>
      <c r="M141" s="89">
        <v>0</v>
      </c>
      <c r="N141" s="89">
        <v>9000</v>
      </c>
      <c r="O141" s="89">
        <v>0</v>
      </c>
      <c r="P141" s="94">
        <f t="shared" si="17"/>
        <v>5660</v>
      </c>
      <c r="Q141" s="74">
        <f t="shared" si="18"/>
        <v>0</v>
      </c>
      <c r="R141" s="27">
        <f t="shared" si="19"/>
        <v>3000</v>
      </c>
      <c r="S141" s="26">
        <v>5660</v>
      </c>
      <c r="T141" s="126"/>
      <c r="U141" s="23">
        <v>74</v>
      </c>
    </row>
    <row r="142" spans="1:21" s="28" customFormat="1" ht="20.25" customHeight="1" x14ac:dyDescent="0.25">
      <c r="A142" s="23">
        <f t="shared" si="20"/>
        <v>128</v>
      </c>
      <c r="B142" s="64">
        <v>12100108</v>
      </c>
      <c r="C142" s="24" t="s">
        <v>84</v>
      </c>
      <c r="D142" s="24" t="s">
        <v>85</v>
      </c>
      <c r="E142" s="24" t="s">
        <v>27</v>
      </c>
      <c r="F142" s="24" t="s">
        <v>133</v>
      </c>
      <c r="G142" s="24" t="s">
        <v>27</v>
      </c>
      <c r="H142" s="24" t="s">
        <v>29</v>
      </c>
      <c r="I142" s="24" t="s">
        <v>58</v>
      </c>
      <c r="J142" s="24" t="s">
        <v>30</v>
      </c>
      <c r="K142" s="24" t="s">
        <v>33</v>
      </c>
      <c r="L142" s="24" t="s">
        <v>31</v>
      </c>
      <c r="M142" s="89">
        <v>5000</v>
      </c>
      <c r="N142" s="89">
        <v>5000</v>
      </c>
      <c r="O142" s="89">
        <v>0</v>
      </c>
      <c r="P142" s="94">
        <f t="shared" si="17"/>
        <v>0</v>
      </c>
      <c r="Q142" s="74">
        <f t="shared" si="18"/>
        <v>1666.6666666666667</v>
      </c>
      <c r="R142" s="27">
        <f t="shared" si="19"/>
        <v>1666.6666666666667</v>
      </c>
      <c r="S142" s="26">
        <v>0</v>
      </c>
      <c r="T142" s="126"/>
      <c r="U142" s="23">
        <v>77</v>
      </c>
    </row>
    <row r="143" spans="1:21" s="28" customFormat="1" ht="21" customHeight="1" x14ac:dyDescent="0.25">
      <c r="A143" s="23">
        <f t="shared" si="20"/>
        <v>129</v>
      </c>
      <c r="B143" s="64">
        <v>12100108</v>
      </c>
      <c r="C143" s="24" t="s">
        <v>84</v>
      </c>
      <c r="D143" s="24" t="s">
        <v>85</v>
      </c>
      <c r="E143" s="24" t="s">
        <v>27</v>
      </c>
      <c r="F143" s="24" t="s">
        <v>133</v>
      </c>
      <c r="G143" s="24" t="s">
        <v>27</v>
      </c>
      <c r="H143" s="24" t="s">
        <v>29</v>
      </c>
      <c r="I143" s="24" t="s">
        <v>75</v>
      </c>
      <c r="J143" s="24" t="s">
        <v>30</v>
      </c>
      <c r="K143" s="24" t="s">
        <v>33</v>
      </c>
      <c r="L143" s="24" t="s">
        <v>31</v>
      </c>
      <c r="M143" s="89">
        <v>18600</v>
      </c>
      <c r="N143" s="89">
        <v>18600</v>
      </c>
      <c r="O143" s="89">
        <v>6433.33</v>
      </c>
      <c r="P143" s="94">
        <f t="shared" si="17"/>
        <v>6458.33</v>
      </c>
      <c r="Q143" s="74">
        <f t="shared" si="18"/>
        <v>6200</v>
      </c>
      <c r="R143" s="27">
        <f t="shared" si="19"/>
        <v>6200</v>
      </c>
      <c r="S143" s="26">
        <v>12891.66</v>
      </c>
      <c r="T143" s="126"/>
      <c r="U143" s="23">
        <v>80</v>
      </c>
    </row>
    <row r="144" spans="1:21" s="28" customFormat="1" ht="21" customHeight="1" x14ac:dyDescent="0.25">
      <c r="A144" s="23">
        <f t="shared" si="20"/>
        <v>130</v>
      </c>
      <c r="B144" s="64">
        <v>12100108</v>
      </c>
      <c r="C144" s="24" t="s">
        <v>84</v>
      </c>
      <c r="D144" s="24" t="s">
        <v>85</v>
      </c>
      <c r="E144" s="24" t="s">
        <v>27</v>
      </c>
      <c r="F144" s="24" t="s">
        <v>133</v>
      </c>
      <c r="G144" s="24" t="s">
        <v>27</v>
      </c>
      <c r="H144" s="24" t="s">
        <v>29</v>
      </c>
      <c r="I144" s="24" t="s">
        <v>63</v>
      </c>
      <c r="J144" s="24" t="s">
        <v>30</v>
      </c>
      <c r="K144" s="24" t="s">
        <v>33</v>
      </c>
      <c r="L144" s="24" t="s">
        <v>31</v>
      </c>
      <c r="M144" s="89">
        <v>228400</v>
      </c>
      <c r="N144" s="89">
        <v>228400</v>
      </c>
      <c r="O144" s="89">
        <v>70645</v>
      </c>
      <c r="P144" s="94">
        <f t="shared" si="17"/>
        <v>70149.959999999992</v>
      </c>
      <c r="Q144" s="74">
        <f t="shared" si="18"/>
        <v>76133.333333333328</v>
      </c>
      <c r="R144" s="27">
        <f t="shared" si="19"/>
        <v>76133.333333333328</v>
      </c>
      <c r="S144" s="26">
        <v>140794.96</v>
      </c>
      <c r="T144" s="126"/>
      <c r="U144" s="23">
        <v>86</v>
      </c>
    </row>
    <row r="145" spans="1:21" s="28" customFormat="1" ht="21" customHeight="1" x14ac:dyDescent="0.25">
      <c r="A145" s="23">
        <f t="shared" si="20"/>
        <v>131</v>
      </c>
      <c r="B145" s="64">
        <v>12100108</v>
      </c>
      <c r="C145" s="24" t="s">
        <v>84</v>
      </c>
      <c r="D145" s="24" t="s">
        <v>85</v>
      </c>
      <c r="E145" s="24" t="s">
        <v>27</v>
      </c>
      <c r="F145" s="24" t="s">
        <v>133</v>
      </c>
      <c r="G145" s="24" t="s">
        <v>27</v>
      </c>
      <c r="H145" s="24" t="s">
        <v>29</v>
      </c>
      <c r="I145" s="24" t="s">
        <v>71</v>
      </c>
      <c r="J145" s="24" t="s">
        <v>30</v>
      </c>
      <c r="K145" s="24" t="s">
        <v>33</v>
      </c>
      <c r="L145" s="24" t="s">
        <v>31</v>
      </c>
      <c r="M145" s="89">
        <v>163058.94</v>
      </c>
      <c r="N145" s="89">
        <v>104058.94</v>
      </c>
      <c r="O145" s="89">
        <v>0</v>
      </c>
      <c r="P145" s="94">
        <f t="shared" si="17"/>
        <v>0</v>
      </c>
      <c r="Q145" s="74">
        <f t="shared" si="18"/>
        <v>54352.98</v>
      </c>
      <c r="R145" s="27">
        <f t="shared" si="19"/>
        <v>34686.313333333332</v>
      </c>
      <c r="S145" s="26">
        <v>0</v>
      </c>
      <c r="T145" s="126"/>
      <c r="U145" s="23">
        <v>91</v>
      </c>
    </row>
    <row r="146" spans="1:21" s="28" customFormat="1" ht="21" customHeight="1" x14ac:dyDescent="0.25">
      <c r="A146" s="23">
        <f t="shared" si="20"/>
        <v>132</v>
      </c>
      <c r="B146" s="64">
        <v>12100108</v>
      </c>
      <c r="C146" s="24" t="s">
        <v>84</v>
      </c>
      <c r="D146" s="24" t="s">
        <v>85</v>
      </c>
      <c r="E146" s="24" t="s">
        <v>27</v>
      </c>
      <c r="F146" s="24" t="s">
        <v>133</v>
      </c>
      <c r="G146" s="24" t="s">
        <v>27</v>
      </c>
      <c r="H146" s="24" t="s">
        <v>29</v>
      </c>
      <c r="I146" s="24" t="s">
        <v>113</v>
      </c>
      <c r="J146" s="24" t="s">
        <v>30</v>
      </c>
      <c r="K146" s="24" t="s">
        <v>33</v>
      </c>
      <c r="L146" s="24" t="s">
        <v>31</v>
      </c>
      <c r="M146" s="89">
        <v>52000</v>
      </c>
      <c r="N146" s="89">
        <v>42500</v>
      </c>
      <c r="O146" s="89">
        <v>0</v>
      </c>
      <c r="P146" s="94">
        <f t="shared" si="17"/>
        <v>0</v>
      </c>
      <c r="Q146" s="74">
        <f t="shared" si="18"/>
        <v>17333.333333333332</v>
      </c>
      <c r="R146" s="27">
        <f t="shared" si="19"/>
        <v>14166.666666666666</v>
      </c>
      <c r="S146" s="26">
        <v>0</v>
      </c>
      <c r="T146" s="126"/>
      <c r="U146" s="23">
        <v>92</v>
      </c>
    </row>
    <row r="147" spans="1:21" s="28" customFormat="1" ht="21" customHeight="1" x14ac:dyDescent="0.25">
      <c r="A147" s="23">
        <f t="shared" si="20"/>
        <v>133</v>
      </c>
      <c r="B147" s="64">
        <v>12100108</v>
      </c>
      <c r="C147" s="24" t="s">
        <v>84</v>
      </c>
      <c r="D147" s="24" t="s">
        <v>85</v>
      </c>
      <c r="E147" s="24" t="s">
        <v>27</v>
      </c>
      <c r="F147" s="24" t="s">
        <v>133</v>
      </c>
      <c r="G147" s="24" t="s">
        <v>27</v>
      </c>
      <c r="H147" s="24" t="s">
        <v>29</v>
      </c>
      <c r="I147" s="24" t="s">
        <v>83</v>
      </c>
      <c r="J147" s="24" t="s">
        <v>30</v>
      </c>
      <c r="K147" s="24" t="s">
        <v>33</v>
      </c>
      <c r="L147" s="24" t="s">
        <v>31</v>
      </c>
      <c r="M147" s="89">
        <v>448720</v>
      </c>
      <c r="N147" s="89">
        <v>448720</v>
      </c>
      <c r="O147" s="89">
        <v>102670.5</v>
      </c>
      <c r="P147" s="94">
        <f t="shared" si="17"/>
        <v>57788.640000000014</v>
      </c>
      <c r="Q147" s="74">
        <f t="shared" si="18"/>
        <v>149573.33333333334</v>
      </c>
      <c r="R147" s="27">
        <f t="shared" si="19"/>
        <v>149573.33333333334</v>
      </c>
      <c r="S147" s="26">
        <v>160459.14000000001</v>
      </c>
      <c r="T147" s="126"/>
      <c r="U147" s="23">
        <v>96</v>
      </c>
    </row>
    <row r="148" spans="1:21" s="28" customFormat="1" ht="21" customHeight="1" x14ac:dyDescent="0.25">
      <c r="A148" s="23">
        <f t="shared" si="20"/>
        <v>134</v>
      </c>
      <c r="B148" s="64">
        <v>12100108</v>
      </c>
      <c r="C148" s="24" t="s">
        <v>84</v>
      </c>
      <c r="D148" s="24" t="s">
        <v>85</v>
      </c>
      <c r="E148" s="24" t="s">
        <v>27</v>
      </c>
      <c r="F148" s="24" t="s">
        <v>133</v>
      </c>
      <c r="G148" s="24" t="s">
        <v>27</v>
      </c>
      <c r="H148" s="24" t="s">
        <v>29</v>
      </c>
      <c r="I148" s="24" t="s">
        <v>74</v>
      </c>
      <c r="J148" s="24" t="s">
        <v>30</v>
      </c>
      <c r="K148" s="24" t="s">
        <v>33</v>
      </c>
      <c r="L148" s="24" t="s">
        <v>31</v>
      </c>
      <c r="M148" s="89">
        <v>24900</v>
      </c>
      <c r="N148" s="89">
        <v>24900</v>
      </c>
      <c r="O148" s="89">
        <v>7125</v>
      </c>
      <c r="P148" s="94">
        <f t="shared" si="17"/>
        <v>7875</v>
      </c>
      <c r="Q148" s="74">
        <f t="shared" si="18"/>
        <v>8300</v>
      </c>
      <c r="R148" s="27">
        <f t="shared" si="19"/>
        <v>8300</v>
      </c>
      <c r="S148" s="26">
        <v>15000</v>
      </c>
      <c r="T148" s="126"/>
      <c r="U148" s="23">
        <v>97</v>
      </c>
    </row>
    <row r="149" spans="1:21" s="28" customFormat="1" ht="21" customHeight="1" x14ac:dyDescent="0.25">
      <c r="A149" s="23">
        <f t="shared" si="20"/>
        <v>135</v>
      </c>
      <c r="B149" s="64">
        <v>12100108</v>
      </c>
      <c r="C149" s="24" t="s">
        <v>84</v>
      </c>
      <c r="D149" s="24" t="s">
        <v>85</v>
      </c>
      <c r="E149" s="24" t="s">
        <v>27</v>
      </c>
      <c r="F149" s="24" t="s">
        <v>133</v>
      </c>
      <c r="G149" s="24" t="s">
        <v>27</v>
      </c>
      <c r="H149" s="24" t="s">
        <v>29</v>
      </c>
      <c r="I149" s="24" t="s">
        <v>60</v>
      </c>
      <c r="J149" s="24" t="s">
        <v>30</v>
      </c>
      <c r="K149" s="24" t="s">
        <v>33</v>
      </c>
      <c r="L149" s="24" t="s">
        <v>31</v>
      </c>
      <c r="M149" s="89">
        <v>94100</v>
      </c>
      <c r="N149" s="89">
        <v>94100</v>
      </c>
      <c r="O149" s="89">
        <v>28500</v>
      </c>
      <c r="P149" s="94">
        <f t="shared" si="17"/>
        <v>28250</v>
      </c>
      <c r="Q149" s="74">
        <f t="shared" si="18"/>
        <v>31366.666666666668</v>
      </c>
      <c r="R149" s="27">
        <f t="shared" si="19"/>
        <v>31366.666666666668</v>
      </c>
      <c r="S149" s="26">
        <v>56750</v>
      </c>
      <c r="T149" s="126"/>
      <c r="U149" s="23">
        <v>100</v>
      </c>
    </row>
    <row r="150" spans="1:21" s="28" customFormat="1" ht="21" customHeight="1" x14ac:dyDescent="0.25">
      <c r="A150" s="23">
        <f t="shared" si="20"/>
        <v>136</v>
      </c>
      <c r="B150" s="64">
        <v>12100108</v>
      </c>
      <c r="C150" s="24" t="s">
        <v>84</v>
      </c>
      <c r="D150" s="24" t="s">
        <v>85</v>
      </c>
      <c r="E150" s="24" t="s">
        <v>27</v>
      </c>
      <c r="F150" s="24" t="s">
        <v>133</v>
      </c>
      <c r="G150" s="24" t="s">
        <v>27</v>
      </c>
      <c r="H150" s="24" t="s">
        <v>29</v>
      </c>
      <c r="I150" s="24" t="s">
        <v>137</v>
      </c>
      <c r="J150" s="24" t="s">
        <v>30</v>
      </c>
      <c r="K150" s="24" t="s">
        <v>33</v>
      </c>
      <c r="L150" s="24" t="s">
        <v>31</v>
      </c>
      <c r="M150" s="89">
        <v>6000</v>
      </c>
      <c r="N150" s="89">
        <v>6000</v>
      </c>
      <c r="O150" s="89">
        <v>372.5</v>
      </c>
      <c r="P150" s="94">
        <f t="shared" si="17"/>
        <v>2275</v>
      </c>
      <c r="Q150" s="74">
        <f t="shared" si="18"/>
        <v>2000</v>
      </c>
      <c r="R150" s="27">
        <f t="shared" si="19"/>
        <v>2000</v>
      </c>
      <c r="S150" s="26">
        <v>2647.5</v>
      </c>
      <c r="T150" s="126"/>
      <c r="U150" s="23">
        <v>104</v>
      </c>
    </row>
    <row r="151" spans="1:21" s="28" customFormat="1" ht="21" customHeight="1" x14ac:dyDescent="0.25">
      <c r="A151" s="23">
        <f t="shared" si="20"/>
        <v>137</v>
      </c>
      <c r="B151" s="64">
        <v>12100108</v>
      </c>
      <c r="C151" s="24" t="s">
        <v>84</v>
      </c>
      <c r="D151" s="24" t="s">
        <v>85</v>
      </c>
      <c r="E151" s="24" t="s">
        <v>27</v>
      </c>
      <c r="F151" s="24" t="s">
        <v>133</v>
      </c>
      <c r="G151" s="24" t="s">
        <v>27</v>
      </c>
      <c r="H151" s="24" t="s">
        <v>29</v>
      </c>
      <c r="I151" s="24" t="s">
        <v>82</v>
      </c>
      <c r="J151" s="24" t="s">
        <v>30</v>
      </c>
      <c r="K151" s="24" t="s">
        <v>33</v>
      </c>
      <c r="L151" s="24" t="s">
        <v>31</v>
      </c>
      <c r="M151" s="89">
        <v>148000</v>
      </c>
      <c r="N151" s="89">
        <v>148000</v>
      </c>
      <c r="O151" s="89">
        <v>0</v>
      </c>
      <c r="P151" s="94">
        <f t="shared" si="17"/>
        <v>0</v>
      </c>
      <c r="Q151" s="74">
        <f t="shared" si="18"/>
        <v>49333.333333333336</v>
      </c>
      <c r="R151" s="27">
        <f t="shared" si="19"/>
        <v>49333.333333333336</v>
      </c>
      <c r="S151" s="26">
        <v>0</v>
      </c>
      <c r="T151" s="126"/>
      <c r="U151" s="23">
        <v>114</v>
      </c>
    </row>
    <row r="152" spans="1:21" s="28" customFormat="1" ht="21" customHeight="1" x14ac:dyDescent="0.25">
      <c r="A152" s="23">
        <f t="shared" si="20"/>
        <v>138</v>
      </c>
      <c r="B152" s="64">
        <v>12100108</v>
      </c>
      <c r="C152" s="24" t="s">
        <v>84</v>
      </c>
      <c r="D152" s="24" t="s">
        <v>85</v>
      </c>
      <c r="E152" s="24" t="s">
        <v>27</v>
      </c>
      <c r="F152" s="24" t="s">
        <v>133</v>
      </c>
      <c r="G152" s="24" t="s">
        <v>27</v>
      </c>
      <c r="H152" s="24" t="s">
        <v>29</v>
      </c>
      <c r="I152" s="24" t="s">
        <v>70</v>
      </c>
      <c r="J152" s="24" t="s">
        <v>30</v>
      </c>
      <c r="K152" s="24" t="s">
        <v>33</v>
      </c>
      <c r="L152" s="24" t="s">
        <v>31</v>
      </c>
      <c r="M152" s="89">
        <v>450</v>
      </c>
      <c r="N152" s="89">
        <v>450</v>
      </c>
      <c r="O152" s="89">
        <v>0</v>
      </c>
      <c r="P152" s="94">
        <f t="shared" si="17"/>
        <v>98</v>
      </c>
      <c r="Q152" s="74">
        <f t="shared" si="18"/>
        <v>150</v>
      </c>
      <c r="R152" s="27">
        <f t="shared" si="19"/>
        <v>150</v>
      </c>
      <c r="S152" s="26">
        <v>98</v>
      </c>
      <c r="T152" s="126"/>
      <c r="U152" s="23">
        <v>116</v>
      </c>
    </row>
    <row r="153" spans="1:21" s="28" customFormat="1" ht="22.5" customHeight="1" x14ac:dyDescent="0.25">
      <c r="A153" s="23">
        <f t="shared" si="20"/>
        <v>139</v>
      </c>
      <c r="B153" s="64">
        <v>12100108</v>
      </c>
      <c r="C153" s="24" t="s">
        <v>84</v>
      </c>
      <c r="D153" s="24" t="s">
        <v>85</v>
      </c>
      <c r="E153" s="24" t="s">
        <v>27</v>
      </c>
      <c r="F153" s="24" t="s">
        <v>133</v>
      </c>
      <c r="G153" s="24" t="s">
        <v>27</v>
      </c>
      <c r="H153" s="24" t="s">
        <v>29</v>
      </c>
      <c r="I153" s="24" t="s">
        <v>62</v>
      </c>
      <c r="J153" s="24" t="s">
        <v>30</v>
      </c>
      <c r="K153" s="24" t="s">
        <v>33</v>
      </c>
      <c r="L153" s="24" t="s">
        <v>31</v>
      </c>
      <c r="M153" s="89">
        <v>900</v>
      </c>
      <c r="N153" s="89">
        <v>900</v>
      </c>
      <c r="O153" s="89">
        <v>0</v>
      </c>
      <c r="P153" s="94">
        <f t="shared" si="17"/>
        <v>0</v>
      </c>
      <c r="Q153" s="74">
        <f t="shared" si="18"/>
        <v>300</v>
      </c>
      <c r="R153" s="27">
        <f t="shared" si="19"/>
        <v>300</v>
      </c>
      <c r="S153" s="26">
        <v>0</v>
      </c>
      <c r="T153" s="126"/>
      <c r="U153" s="23">
        <v>124</v>
      </c>
    </row>
    <row r="154" spans="1:21" s="28" customFormat="1" ht="22.5" customHeight="1" x14ac:dyDescent="0.25">
      <c r="A154" s="23">
        <f t="shared" si="20"/>
        <v>140</v>
      </c>
      <c r="B154" s="64">
        <v>12100108</v>
      </c>
      <c r="C154" s="24" t="s">
        <v>84</v>
      </c>
      <c r="D154" s="24" t="s">
        <v>85</v>
      </c>
      <c r="E154" s="24" t="s">
        <v>27</v>
      </c>
      <c r="F154" s="24" t="s">
        <v>133</v>
      </c>
      <c r="G154" s="24" t="s">
        <v>27</v>
      </c>
      <c r="H154" s="24" t="s">
        <v>29</v>
      </c>
      <c r="I154" s="24" t="s">
        <v>59</v>
      </c>
      <c r="J154" s="24" t="s">
        <v>30</v>
      </c>
      <c r="K154" s="24" t="s">
        <v>33</v>
      </c>
      <c r="L154" s="24" t="s">
        <v>31</v>
      </c>
      <c r="M154" s="89">
        <v>0</v>
      </c>
      <c r="N154" s="89">
        <v>7500</v>
      </c>
      <c r="O154" s="89">
        <v>0</v>
      </c>
      <c r="P154" s="94">
        <f t="shared" si="17"/>
        <v>0</v>
      </c>
      <c r="Q154" s="74">
        <f t="shared" si="18"/>
        <v>0</v>
      </c>
      <c r="R154" s="27">
        <f t="shared" si="19"/>
        <v>2500</v>
      </c>
      <c r="S154" s="26">
        <v>0</v>
      </c>
      <c r="T154" s="126"/>
      <c r="U154" s="140"/>
    </row>
    <row r="155" spans="1:21" ht="31.5" customHeight="1" x14ac:dyDescent="0.2">
      <c r="A155" s="128" t="s">
        <v>91</v>
      </c>
      <c r="B155" s="128"/>
      <c r="C155" s="128"/>
      <c r="D155" s="128"/>
      <c r="E155" s="128"/>
      <c r="F155" s="128"/>
      <c r="G155" s="128"/>
      <c r="H155" s="128"/>
      <c r="I155" s="128"/>
      <c r="J155" s="128"/>
      <c r="K155" s="128"/>
      <c r="L155" s="128"/>
      <c r="M155" s="81">
        <f t="shared" ref="M155:S155" si="21">SUM(M128:M154)</f>
        <v>3660993.94</v>
      </c>
      <c r="N155" s="81">
        <f t="shared" si="21"/>
        <v>3548993.94</v>
      </c>
      <c r="O155" s="81">
        <f t="shared" si="21"/>
        <v>767888.1</v>
      </c>
      <c r="P155" s="81">
        <f t="shared" si="21"/>
        <v>678889.08</v>
      </c>
      <c r="Q155" s="81">
        <f t="shared" si="21"/>
        <v>1220331.3133333335</v>
      </c>
      <c r="R155" s="81">
        <f t="shared" si="21"/>
        <v>1182997.98</v>
      </c>
      <c r="S155" s="81">
        <f t="shared" si="21"/>
        <v>1446777.1799999997</v>
      </c>
      <c r="T155" s="127"/>
    </row>
    <row r="156" spans="1:21" ht="23.25" x14ac:dyDescent="0.35">
      <c r="A156" s="129" t="s">
        <v>34</v>
      </c>
      <c r="B156" s="129"/>
      <c r="C156" s="129"/>
      <c r="D156" s="129"/>
      <c r="E156" s="129"/>
      <c r="F156" s="129"/>
      <c r="G156" s="129"/>
      <c r="H156" s="129"/>
      <c r="I156" s="129"/>
      <c r="J156" s="129"/>
      <c r="K156" s="129"/>
      <c r="L156" s="129"/>
      <c r="M156" s="32">
        <f>+(M127+M102+M78+M155)</f>
        <v>146456710.32999998</v>
      </c>
      <c r="N156" s="32">
        <f>+(N127+N102+N78+N155)</f>
        <v>149470035.01000002</v>
      </c>
      <c r="O156" s="32">
        <f>+(O127+O102+O78+O155)</f>
        <v>22836761.690000001</v>
      </c>
      <c r="P156" s="32"/>
      <c r="Q156" s="32">
        <f>+(Q127+Q102+Q78+Q155)</f>
        <v>48818903.443333343</v>
      </c>
      <c r="R156" s="32">
        <f>+(R127+R102+R78+R155)</f>
        <v>49823345.003333338</v>
      </c>
      <c r="S156" s="32">
        <f>+(S127+S102+S78+S155)</f>
        <v>48604816.660000004</v>
      </c>
      <c r="T156" s="33"/>
    </row>
    <row r="157" spans="1:21" ht="15" x14ac:dyDescent="0.25">
      <c r="A157" s="14" t="s">
        <v>35</v>
      </c>
      <c r="B157" s="15"/>
      <c r="C157" s="15"/>
      <c r="D157" s="15"/>
      <c r="E157" s="15"/>
      <c r="F157" s="15"/>
      <c r="G157" s="15"/>
      <c r="H157" s="15"/>
      <c r="I157" s="15"/>
      <c r="J157" s="15"/>
      <c r="K157" s="15"/>
      <c r="L157" s="15"/>
      <c r="M157" s="16"/>
      <c r="N157" s="16"/>
      <c r="O157" s="16"/>
      <c r="P157" s="16"/>
      <c r="Q157" s="16"/>
      <c r="R157" s="16"/>
      <c r="S157" s="15"/>
      <c r="T157" s="16"/>
    </row>
    <row r="158" spans="1:21" ht="15.75" thickBot="1" x14ac:dyDescent="0.3">
      <c r="A158" s="19"/>
      <c r="B158" s="20"/>
      <c r="C158" s="20"/>
      <c r="D158" s="20"/>
      <c r="E158" s="20"/>
      <c r="F158" s="20"/>
      <c r="G158" s="20"/>
      <c r="H158" s="20"/>
      <c r="I158" s="20"/>
      <c r="J158" s="20"/>
      <c r="K158" s="34"/>
      <c r="L158" s="20"/>
      <c r="M158" s="7"/>
      <c r="N158" s="7"/>
      <c r="O158" s="7"/>
      <c r="P158" s="7"/>
      <c r="Q158" s="7"/>
      <c r="R158" s="7"/>
      <c r="S158" s="7"/>
      <c r="T158" s="21"/>
    </row>
    <row r="159" spans="1:21" ht="15" thickBot="1" x14ac:dyDescent="0.25">
      <c r="A159" s="35" t="s">
        <v>36</v>
      </c>
      <c r="B159" s="36"/>
      <c r="C159" s="36"/>
      <c r="D159" s="36"/>
      <c r="E159" s="36"/>
      <c r="F159" s="36"/>
      <c r="G159" s="36"/>
      <c r="H159" s="36"/>
      <c r="I159" s="36"/>
      <c r="J159" s="36"/>
      <c r="K159" s="36"/>
      <c r="L159" s="36"/>
      <c r="M159" s="36"/>
      <c r="N159" s="36"/>
      <c r="O159" s="36"/>
      <c r="P159" s="36"/>
      <c r="Q159" s="36"/>
      <c r="R159" s="36"/>
      <c r="S159" s="36"/>
      <c r="T159" s="37"/>
    </row>
    <row r="160" spans="1:21" ht="33.75" customHeight="1" x14ac:dyDescent="0.2">
      <c r="A160" s="130" t="s">
        <v>37</v>
      </c>
      <c r="B160" s="132" t="s">
        <v>38</v>
      </c>
      <c r="C160" s="132"/>
      <c r="D160" s="132"/>
      <c r="E160" s="132" t="s">
        <v>39</v>
      </c>
      <c r="F160" s="132"/>
      <c r="G160" s="132"/>
      <c r="H160" s="132"/>
      <c r="I160" s="132"/>
      <c r="J160" s="132"/>
      <c r="K160" s="132"/>
      <c r="L160" s="132"/>
      <c r="M160" s="38" t="s">
        <v>40</v>
      </c>
      <c r="N160" s="39"/>
      <c r="O160" s="39"/>
      <c r="P160" s="39"/>
      <c r="Q160" s="39"/>
      <c r="R160" s="39"/>
      <c r="S160" s="40"/>
      <c r="T160" s="21"/>
    </row>
    <row r="161" spans="1:20" ht="51" customHeight="1" thickBot="1" x14ac:dyDescent="0.25">
      <c r="A161" s="131"/>
      <c r="B161" s="83" t="s">
        <v>41</v>
      </c>
      <c r="C161" s="83" t="s">
        <v>42</v>
      </c>
      <c r="D161" s="83" t="s">
        <v>43</v>
      </c>
      <c r="E161" s="41" t="s">
        <v>44</v>
      </c>
      <c r="F161" s="41" t="s">
        <v>45</v>
      </c>
      <c r="G161" s="41" t="s">
        <v>46</v>
      </c>
      <c r="H161" s="41" t="s">
        <v>47</v>
      </c>
      <c r="I161" s="41"/>
      <c r="J161" s="133" t="s">
        <v>43</v>
      </c>
      <c r="K161" s="133"/>
      <c r="L161" s="133"/>
      <c r="M161" s="42" t="s">
        <v>48</v>
      </c>
      <c r="N161" s="42" t="s">
        <v>49</v>
      </c>
      <c r="O161" s="42"/>
      <c r="P161" s="42"/>
      <c r="Q161" s="42" t="s">
        <v>50</v>
      </c>
      <c r="R161" s="42" t="s">
        <v>51</v>
      </c>
      <c r="S161" s="43" t="s">
        <v>43</v>
      </c>
      <c r="T161" s="21"/>
    </row>
    <row r="162" spans="1:20" ht="15.75" thickBot="1" x14ac:dyDescent="0.25">
      <c r="A162" s="86" t="s">
        <v>143</v>
      </c>
      <c r="B162" s="44">
        <v>267750</v>
      </c>
      <c r="C162" s="45">
        <v>245792</v>
      </c>
      <c r="D162" s="46">
        <f>+B162+C162</f>
        <v>513542</v>
      </c>
      <c r="E162" s="44">
        <v>216751</v>
      </c>
      <c r="F162" s="45">
        <v>134004</v>
      </c>
      <c r="G162" s="45">
        <v>109297</v>
      </c>
      <c r="H162" s="45">
        <v>53490</v>
      </c>
      <c r="I162" s="61"/>
      <c r="J162" s="134">
        <f>+E162+F162+G162+H162</f>
        <v>513542</v>
      </c>
      <c r="K162" s="135"/>
      <c r="L162" s="136"/>
      <c r="M162" s="47" t="s">
        <v>52</v>
      </c>
      <c r="N162" s="47" t="s">
        <v>52</v>
      </c>
      <c r="O162" s="47"/>
      <c r="P162" s="47"/>
      <c r="Q162" s="48">
        <f>+J162</f>
        <v>513542</v>
      </c>
      <c r="R162" s="47" t="s">
        <v>52</v>
      </c>
      <c r="S162" s="49">
        <f>+Q162</f>
        <v>513542</v>
      </c>
      <c r="T162" s="21"/>
    </row>
    <row r="163" spans="1:20" ht="15.75" thickBot="1" x14ac:dyDescent="0.25">
      <c r="A163" s="85" t="s">
        <v>144</v>
      </c>
      <c r="B163" s="50">
        <v>2091</v>
      </c>
      <c r="C163" s="50">
        <v>2307</v>
      </c>
      <c r="D163" s="46">
        <f>+B163+C163</f>
        <v>4398</v>
      </c>
      <c r="E163" s="50">
        <v>2072</v>
      </c>
      <c r="F163" s="50">
        <v>2248</v>
      </c>
      <c r="G163" s="50">
        <v>76</v>
      </c>
      <c r="H163" s="50">
        <v>2</v>
      </c>
      <c r="I163" s="62"/>
      <c r="J163" s="134">
        <f t="shared" ref="J163:J165" si="22">+E163+F163+G163+H163</f>
        <v>4398</v>
      </c>
      <c r="K163" s="135"/>
      <c r="L163" s="136"/>
      <c r="M163" s="50" t="s">
        <v>52</v>
      </c>
      <c r="N163" s="50" t="s">
        <v>52</v>
      </c>
      <c r="O163" s="50"/>
      <c r="P163" s="96"/>
      <c r="Q163" s="48">
        <f t="shared" ref="Q163" si="23">+J163</f>
        <v>4398</v>
      </c>
      <c r="R163" s="50" t="s">
        <v>52</v>
      </c>
      <c r="S163" s="46">
        <f>+Q163</f>
        <v>4398</v>
      </c>
      <c r="T163" s="21"/>
    </row>
    <row r="164" spans="1:20" ht="15.75" thickBot="1" x14ac:dyDescent="0.25">
      <c r="A164" s="84" t="s">
        <v>145</v>
      </c>
      <c r="B164" s="50">
        <v>4000</v>
      </c>
      <c r="C164" s="50">
        <v>75</v>
      </c>
      <c r="D164" s="46">
        <f t="shared" ref="D164" si="24">+B164+C164</f>
        <v>4075</v>
      </c>
      <c r="E164" s="50">
        <v>9</v>
      </c>
      <c r="F164" s="50">
        <v>731</v>
      </c>
      <c r="G164" s="50">
        <v>2665</v>
      </c>
      <c r="H164" s="50">
        <v>670</v>
      </c>
      <c r="I164" s="62"/>
      <c r="J164" s="134">
        <f t="shared" si="22"/>
        <v>4075</v>
      </c>
      <c r="K164" s="135"/>
      <c r="L164" s="136"/>
      <c r="M164" s="50">
        <v>50</v>
      </c>
      <c r="N164" s="50" t="s">
        <v>52</v>
      </c>
      <c r="O164" s="50"/>
      <c r="P164" s="96"/>
      <c r="Q164" s="48">
        <v>4025</v>
      </c>
      <c r="R164" s="50" t="s">
        <v>52</v>
      </c>
      <c r="S164" s="46">
        <f>+Q164+M164</f>
        <v>4075</v>
      </c>
      <c r="T164" s="21"/>
    </row>
    <row r="165" spans="1:20" ht="15" x14ac:dyDescent="0.2">
      <c r="A165" s="87" t="s">
        <v>146</v>
      </c>
      <c r="B165" s="50">
        <v>2832</v>
      </c>
      <c r="C165" s="50">
        <v>3976</v>
      </c>
      <c r="D165" s="46">
        <f t="shared" ref="D165" si="25">+B165+C165</f>
        <v>6808</v>
      </c>
      <c r="E165" s="50">
        <v>1909</v>
      </c>
      <c r="F165" s="50">
        <v>1613</v>
      </c>
      <c r="G165" s="50">
        <v>2362</v>
      </c>
      <c r="H165" s="50">
        <v>924</v>
      </c>
      <c r="I165" s="62"/>
      <c r="J165" s="134">
        <f t="shared" si="22"/>
        <v>6808</v>
      </c>
      <c r="K165" s="135"/>
      <c r="L165" s="136"/>
      <c r="M165" s="50"/>
      <c r="N165" s="50" t="s">
        <v>52</v>
      </c>
      <c r="O165" s="50"/>
      <c r="P165" s="96"/>
      <c r="Q165" s="48">
        <v>6808</v>
      </c>
      <c r="R165" s="50" t="s">
        <v>52</v>
      </c>
      <c r="S165" s="46">
        <f>+Q165+M165</f>
        <v>6808</v>
      </c>
      <c r="T165" s="21"/>
    </row>
    <row r="166" spans="1:20" ht="15" x14ac:dyDescent="0.25">
      <c r="A166" s="19"/>
      <c r="B166" s="20"/>
      <c r="C166" s="20"/>
      <c r="D166" s="20"/>
      <c r="E166" s="20">
        <v>0</v>
      </c>
      <c r="F166" s="20"/>
      <c r="G166" s="51"/>
      <c r="H166" s="20"/>
      <c r="I166" s="20"/>
      <c r="J166" s="20"/>
      <c r="K166" s="20"/>
      <c r="L166" s="20"/>
      <c r="M166" s="7"/>
      <c r="N166" s="7"/>
      <c r="O166" s="7"/>
      <c r="P166" s="7"/>
      <c r="Q166" s="7"/>
      <c r="R166" s="7"/>
      <c r="S166" s="7"/>
      <c r="T166" s="21"/>
    </row>
    <row r="167" spans="1:20" ht="15" x14ac:dyDescent="0.25">
      <c r="A167" s="14" t="s">
        <v>53</v>
      </c>
      <c r="B167" s="15"/>
      <c r="C167" s="15"/>
      <c r="D167" s="15"/>
      <c r="E167" s="15"/>
      <c r="F167" s="15"/>
      <c r="G167" s="15"/>
      <c r="H167" s="15"/>
      <c r="I167" s="15"/>
      <c r="J167" s="15"/>
      <c r="K167" s="15"/>
      <c r="L167" s="15"/>
      <c r="M167" s="16"/>
      <c r="N167" s="16"/>
      <c r="O167" s="16"/>
      <c r="P167" s="16"/>
      <c r="Q167" s="16"/>
      <c r="R167" s="16"/>
      <c r="S167" s="16"/>
      <c r="T167" s="17"/>
    </row>
    <row r="168" spans="1:20" ht="15.75" thickBot="1" x14ac:dyDescent="0.3">
      <c r="A168" s="19"/>
      <c r="B168" s="20"/>
      <c r="C168" s="20"/>
      <c r="D168" s="20"/>
      <c r="E168" s="20"/>
      <c r="F168" s="20"/>
      <c r="G168" s="20"/>
      <c r="H168" s="20"/>
      <c r="I168" s="20"/>
      <c r="J168" s="20"/>
      <c r="K168" s="20"/>
      <c r="L168" s="20"/>
      <c r="M168" s="7"/>
      <c r="N168" s="7"/>
      <c r="O168" s="7"/>
      <c r="P168" s="7"/>
      <c r="Q168" s="7"/>
      <c r="R168" s="7"/>
      <c r="S168" s="7"/>
      <c r="T168" s="21"/>
    </row>
    <row r="169" spans="1:20" ht="15" x14ac:dyDescent="0.25">
      <c r="A169" s="52" t="s">
        <v>54</v>
      </c>
      <c r="B169" s="53"/>
      <c r="C169" s="54"/>
      <c r="D169" s="54"/>
      <c r="E169" s="54"/>
      <c r="F169" s="54"/>
      <c r="G169" s="54"/>
      <c r="H169" s="54"/>
      <c r="I169" s="54"/>
      <c r="J169" s="54"/>
      <c r="K169" s="54"/>
      <c r="L169" s="54"/>
      <c r="M169" s="55"/>
      <c r="N169" s="55"/>
      <c r="O169" s="55"/>
      <c r="P169" s="55"/>
      <c r="Q169" s="55"/>
      <c r="R169" s="55"/>
      <c r="S169" s="55"/>
      <c r="T169" s="56"/>
    </row>
    <row r="170" spans="1:20" ht="389.25" customHeight="1" thickBot="1" x14ac:dyDescent="0.25">
      <c r="A170" s="137" t="s">
        <v>139</v>
      </c>
      <c r="B170" s="138"/>
      <c r="C170" s="138"/>
      <c r="D170" s="138"/>
      <c r="E170" s="138"/>
      <c r="F170" s="138"/>
      <c r="G170" s="138"/>
      <c r="H170" s="138"/>
      <c r="I170" s="138"/>
      <c r="J170" s="138"/>
      <c r="K170" s="138"/>
      <c r="L170" s="138"/>
      <c r="M170" s="138"/>
      <c r="N170" s="138"/>
      <c r="O170" s="138"/>
      <c r="P170" s="138"/>
      <c r="Q170" s="138"/>
      <c r="R170" s="138"/>
      <c r="S170" s="138"/>
      <c r="T170" s="139"/>
    </row>
    <row r="171" spans="1:20" ht="15.75" thickBot="1" x14ac:dyDescent="0.3">
      <c r="A171" s="19"/>
      <c r="B171" s="20"/>
      <c r="C171" s="20"/>
      <c r="D171" s="20"/>
      <c r="E171" s="20"/>
      <c r="F171" s="20"/>
      <c r="G171" s="20"/>
      <c r="H171" s="20"/>
      <c r="I171" s="20"/>
      <c r="J171" s="20"/>
      <c r="K171" s="20"/>
      <c r="L171" s="20"/>
      <c r="M171" s="7"/>
      <c r="N171" s="7"/>
      <c r="O171" s="7"/>
      <c r="P171" s="7"/>
      <c r="Q171" s="7"/>
      <c r="R171" s="7"/>
      <c r="S171" s="7"/>
      <c r="T171" s="21"/>
    </row>
    <row r="172" spans="1:20" ht="15.75" thickBot="1" x14ac:dyDescent="0.3">
      <c r="A172" s="57" t="s">
        <v>55</v>
      </c>
      <c r="B172" s="58"/>
      <c r="C172" s="58"/>
      <c r="D172" s="58"/>
      <c r="E172" s="58"/>
      <c r="F172" s="58"/>
      <c r="G172" s="58"/>
      <c r="H172" s="58"/>
      <c r="I172" s="58"/>
      <c r="J172" s="58"/>
      <c r="K172" s="58"/>
      <c r="L172" s="58"/>
      <c r="M172" s="59"/>
      <c r="N172" s="59"/>
      <c r="O172" s="59"/>
      <c r="P172" s="59"/>
      <c r="Q172" s="59"/>
      <c r="R172" s="59"/>
      <c r="S172" s="59"/>
      <c r="T172" s="60"/>
    </row>
    <row r="173" spans="1:20" ht="39.75" customHeight="1" thickBot="1" x14ac:dyDescent="0.25">
      <c r="A173" s="122"/>
      <c r="B173" s="123"/>
      <c r="C173" s="123"/>
      <c r="D173" s="123"/>
      <c r="E173" s="123"/>
      <c r="F173" s="123"/>
      <c r="G173" s="123"/>
      <c r="H173" s="123"/>
      <c r="I173" s="123"/>
      <c r="J173" s="123"/>
      <c r="K173" s="123"/>
      <c r="L173" s="123"/>
      <c r="M173" s="123"/>
      <c r="N173" s="123"/>
      <c r="O173" s="123"/>
      <c r="P173" s="123"/>
      <c r="Q173" s="123"/>
      <c r="R173" s="123"/>
      <c r="S173" s="123"/>
      <c r="T173" s="124"/>
    </row>
  </sheetData>
  <autoFilter ref="A11:U157" xr:uid="{00000000-0009-0000-0000-000000000000}"/>
  <mergeCells count="26">
    <mergeCell ref="A173:T173"/>
    <mergeCell ref="T128:T155"/>
    <mergeCell ref="A155:L155"/>
    <mergeCell ref="A156:L156"/>
    <mergeCell ref="A160:A161"/>
    <mergeCell ref="B160:D160"/>
    <mergeCell ref="E160:L160"/>
    <mergeCell ref="J161:L161"/>
    <mergeCell ref="J162:L162"/>
    <mergeCell ref="J163:L163"/>
    <mergeCell ref="J164:L164"/>
    <mergeCell ref="J165:L165"/>
    <mergeCell ref="A170:T170"/>
    <mergeCell ref="T12:T78"/>
    <mergeCell ref="A78:L78"/>
    <mergeCell ref="T79:T102"/>
    <mergeCell ref="A102:L102"/>
    <mergeCell ref="T103:T127"/>
    <mergeCell ref="A127:L127"/>
    <mergeCell ref="C4:T4"/>
    <mergeCell ref="C6:T6"/>
    <mergeCell ref="A10:A11"/>
    <mergeCell ref="B10:H10"/>
    <mergeCell ref="J10:L10"/>
    <mergeCell ref="M10:O10"/>
    <mergeCell ref="Q10:T10"/>
  </mergeCells>
  <dataValidations disablePrompts="1" count="1">
    <dataValidation type="whole" errorStyle="warning" operator="equal" allowBlank="1" showInputMessage="1" showErrorMessage="1" errorTitle="Precaución" error="El total de la población beneficiada por edad debe ser igual al total de la población beneficiada por sexo" sqref="J162:J165" xr:uid="{9C597135-B131-4036-B289-65038FFA78A3}">
      <formula1>D162</formula1>
    </dataValidation>
  </dataValidations>
  <printOptions horizontalCentered="1" verticalCentered="1"/>
  <pageMargins left="0" right="0" top="1.5748031496062993" bottom="1.5748031496062993" header="0" footer="0"/>
  <pageSetup paperSize="606"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Enfoque de Género </vt:lpstr>
      <vt:lpstr>'Enfoque de Género '!Área_de_impresión</vt:lpstr>
      <vt:lpstr>'Enfoque de Género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aramirez</dc:creator>
  <cp:lastModifiedBy>Sara Chavez</cp:lastModifiedBy>
  <cp:lastPrinted>2021-09-06T23:08:29Z</cp:lastPrinted>
  <dcterms:created xsi:type="dcterms:W3CDTF">2019-09-04T22:41:03Z</dcterms:created>
  <dcterms:modified xsi:type="dcterms:W3CDTF">2021-09-06T23:40:38Z</dcterms:modified>
</cp:coreProperties>
</file>