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6855" activeTab="2"/>
  </bookViews>
  <sheets>
    <sheet name="2012" sheetId="1" r:id="rId1"/>
    <sheet name="2013" sheetId="2" r:id="rId2"/>
    <sheet name="2014" sheetId="3" r:id="rId3"/>
    <sheet name="2015_A" sheetId="4" r:id="rId4"/>
    <sheet name="2016" sheetId="5" r:id="rId5"/>
    <sheet name="2017" sheetId="6" r:id="rId6"/>
  </sheets>
  <definedNames/>
  <calcPr fullCalcOnLoad="1"/>
</workbook>
</file>

<file path=xl/comments6.xml><?xml version="1.0" encoding="utf-8"?>
<comments xmlns="http://schemas.openxmlformats.org/spreadsheetml/2006/main">
  <authors>
    <author/>
  </authors>
  <commentList>
    <comment ref="C13" authorId="0">
      <text>
        <r>
          <rPr>
            <b/>
            <sz val="9"/>
            <color indexed="8"/>
            <rFont val="Arial"/>
            <family val="2"/>
          </rPr>
          <t>Vivian Corado: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PA+PAT</t>
        </r>
      </text>
    </comment>
  </commentList>
</comments>
</file>

<file path=xl/sharedStrings.xml><?xml version="1.0" encoding="utf-8"?>
<sst xmlns="http://schemas.openxmlformats.org/spreadsheetml/2006/main" count="1143" uniqueCount="958">
  <si>
    <t>Institución fortalecida por medio de apoyo de  acciones administrativas, financieras y de logística de las diferentes direcciones y unidades.</t>
  </si>
  <si>
    <t>Direcciones y Unidades  de Apoyo (Administrativo, Financiero, Logística, Asesoría Jurídica, Inspectoría, Información Pública, Auditoría Interna, Coordinación)</t>
  </si>
  <si>
    <t xml:space="preserve"> Infraestructura de Datos Espaciales virtual  (I.D.E) para los usuarios de la SE-CONRED.</t>
  </si>
  <si>
    <t>Capacitar al personal para que puedan utilizar las herramientas generadas.</t>
  </si>
  <si>
    <t>Base de solicitudes SIG via Lotus Notes Actualizada y Adaptada a los requerimientos del personal</t>
  </si>
  <si>
    <t>Instalación, Investigación  e implementacion de nuevos equipos tecnologías e insumos para el mejoramiento de la información geográfica de la SE-CONRED</t>
  </si>
  <si>
    <t>Implementar formatos de Información Geográfica</t>
  </si>
  <si>
    <t>Gestionar La Adquisión de Equipo e Insumos</t>
  </si>
  <si>
    <t>Equipo de informatica de la SE-CONRED
 con su respectivo mantenimiento</t>
  </si>
  <si>
    <t>Actualizacion de la red de datos de la SE-CONRED</t>
  </si>
  <si>
    <t>Logística Informática</t>
  </si>
  <si>
    <t>Actualizacion del Software de funcion principal y de proteccion de equipos de computo de la SECONRED con licenciamiento actualizado</t>
  </si>
  <si>
    <t>Correcto funcionmiento de el equipo de computo de la  SECONRED en los puestos de trabajo.</t>
  </si>
  <si>
    <t xml:space="preserve">Sistemas de la SECONRED
operando en optimas
condiciones
</t>
  </si>
  <si>
    <t>Aplicaciones albergadas en los servidores de la SECONRED funcionando correctamente</t>
  </si>
  <si>
    <t xml:space="preserve">Instalacion fisica  de Data Center segura  y remodelada
</t>
  </si>
  <si>
    <t>Resguardo de informacion Critica de la SECONRED  y replicada</t>
  </si>
  <si>
    <t xml:space="preserve">Aplicaciones  de software generados para la utilizacion en la SECONRED
</t>
  </si>
  <si>
    <t>Capacitacion del personal de la SECONRED capacitados en el manejo de aplicativos informaticos relacionados</t>
  </si>
  <si>
    <t xml:space="preserve">Actualizacion de los procesos informaticos, procedimientos y manuales elaborados.
</t>
  </si>
  <si>
    <t>Aplicaciones solicitadas por la SECONRED desarrolladas</t>
  </si>
  <si>
    <t>Realizacion de investigacion tecnologicas para SECONRED</t>
  </si>
  <si>
    <t xml:space="preserve">Sistema informatico de  CONRED  y SECONRED apoyado con innovaciones tecnologicas
</t>
  </si>
  <si>
    <t>Implementacion de centros de Impresión para SECONRED implementados</t>
  </si>
  <si>
    <t>Implementar con equipo informatico  basico a COE S regionales.</t>
  </si>
  <si>
    <t xml:space="preserve">Recepcion de requerimientos de recursos tecnologicos  de las diferentes direcciones de la SECONRED
</t>
  </si>
  <si>
    <t xml:space="preserve">Implementacion de equipamiento informatico a la Unidad de COE  Movil.
</t>
  </si>
  <si>
    <t>MATRIZ DE INTERVENCIONES RELEVANTES PARA EL LOGRO DE RESULTADOS</t>
  </si>
  <si>
    <t>AÑO 2012</t>
  </si>
  <si>
    <t>Resultado</t>
  </si>
  <si>
    <t>Programa</t>
  </si>
  <si>
    <t>Producto</t>
  </si>
  <si>
    <t>Acciones Gestión</t>
  </si>
  <si>
    <t>Unidad o Dirección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</si>
  <si>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</si>
  <si>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</si>
  <si>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</si>
  <si>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</si>
  <si>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</si>
  <si>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</si>
  <si>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</si>
  <si>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</si>
  <si>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</si>
  <si>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Incidencia en las instituciones, de Estado y privadas  a nivel  nacional, de la temática de Gestión Integral de Reducción de Riesgo a Desastres.</t>
  </si>
  <si>
    <t>Gestión Integral de Reducción de Riesgos  a Desastres</t>
  </si>
  <si>
    <t>Criterios estandrizados para la sistematización de información de daño y pérdida post desatres.</t>
  </si>
  <si>
    <t>Gestión Integral de Riesgo</t>
  </si>
  <si>
    <t>Análisis de necesidades del sector agua en Guatemala</t>
  </si>
  <si>
    <t>instituciones priorizadas como fuente de información en la evaluación de daños y pérdidas post desastres participan en las subcomisones de la Mesa nacional de Diálogo en GRRD.</t>
  </si>
  <si>
    <t>Sistematización de una expereincia de intervensión exitosas en el fortalecimiento de capacidades municipales en el manejo integrado de datos población daminifacada.</t>
  </si>
  <si>
    <t>Revisado, actualizado o desarrollado en su contenido al menos dos ejes de los que integran el protocolo de recontruccion el eje de los que integran el protocolo de recuperación post-desastres.</t>
  </si>
  <si>
    <t>Protocolo de Atención en salud mental a personas afectadas por desastres.</t>
  </si>
  <si>
    <t>Guía para apoyo psicosocial a la niñez en situaciones de emergencia y desastres</t>
  </si>
  <si>
    <t>Documento orientador para la aplicación de variables de RRD la vulnerabilidad asociada a los desastres un marco conceptual para Guatemala.</t>
  </si>
  <si>
    <t xml:space="preserve">Encuestas institucionales construídas para el informe de país de avances del Marco de Acción de Hyogo.  </t>
  </si>
  <si>
    <t>Lineamientos conceptualesy técnicos adecuados al contexto guatemalteco en GRRD que fortalezcan las capacidades de funcionarios.</t>
  </si>
  <si>
    <t>Integrar y fortalecer el enfoque de trabajo de reducción de riesgo a los desastres en las instituciones que conforman el Sistema CONRED, de acuerdo a sus competencias.</t>
  </si>
  <si>
    <t>Diseñar e implementar una estrategia para promover los instrumetnos y normas de GRRD en la población guatemalteca.</t>
  </si>
  <si>
    <t xml:space="preserve">Facilitados oportunamente los insumos de  transporte, sistemas informáticos, sistemas de radio comunicación, vehículos, montacargas, controles de recursos, proveer de información geográfica que aseguren la oportuna atención a las emergencias.  </t>
  </si>
  <si>
    <t>Logìstica</t>
  </si>
  <si>
    <t>Coordinadas, planificadas, supervisadas y controladas las tareas de las áreas de almacén /bodega y transporte para el cumplimiento de las actividades generales</t>
  </si>
  <si>
    <t>Logistica</t>
  </si>
  <si>
    <t>Control, resguardo y custodio de los recursos que se mantienen en bodega</t>
  </si>
  <si>
    <t>Control eficaz en inventario de bodega.</t>
  </si>
  <si>
    <t>Datos sobre el control de almacén/bodega ingresados a base de datos</t>
  </si>
  <si>
    <t>Datos sobre el control de almacén/bodega sobre egresos de insumos ingresados a base de datos</t>
  </si>
  <si>
    <t xml:space="preserve"> Reportes emitidos  eficazmente  </t>
  </si>
  <si>
    <t xml:space="preserve"> Insumos recibidos  de manera eficaz</t>
  </si>
  <si>
    <t>Carga y descarga de recursos y su manejo de manera eficaz</t>
  </si>
  <si>
    <t>Clasificar el recurso que se encuentra almacenado</t>
  </si>
  <si>
    <t>Estibar recurso que ingresa al área de almacén/ bodegas</t>
  </si>
  <si>
    <t>Limpieza de bodegas</t>
  </si>
  <si>
    <t>Despacho de recursos de forma eficaz</t>
  </si>
  <si>
    <t>Abastecidos de recursos  a los vehículos de carga</t>
  </si>
  <si>
    <t>Funcionamiento optimo de equipo de radio comunicación para campamentos, Sinaprese, Mantenimiento de las bases Satha y puntos de repetición</t>
  </si>
  <si>
    <t>Mantenimiento realizado a bases Cuenca Madre vieja , Cuenca Achíguate y Cuenca Salama</t>
  </si>
  <si>
    <t>Mantenimiento realizado a bases móviles e instalación de equipo en vehículos de ERI</t>
  </si>
  <si>
    <t>Mantenimiento realizado a bases de Maya y punto de repetición canal 1 enlace 8 en Caoba Peten</t>
  </si>
  <si>
    <t>Mantenimiento realizado a Bases Cuenca Polochic y punto de repetición canal 2 cerro Xucaneb Coban A.V</t>
  </si>
  <si>
    <t>Programación de vinculación de códigos al tarifados de planta telefónica realizado .</t>
  </si>
  <si>
    <t>Inventario físico de bases del sistema de radiocomunicación CONRED realizado</t>
  </si>
  <si>
    <t>Compra de insumos para mantenimiento, instalación y reparación de equipo.</t>
  </si>
  <si>
    <t>Desarrollado y mantenimiento de aplicaciones SIG virtuales que permitan agilizar las consultas geográficas realizadas por el personal de la CONRED</t>
  </si>
  <si>
    <t>Control centralizado de las actividades operativas a desarrollarse en el departamento SIG, fácilmente replicable en las demás áreas de la CONRED</t>
  </si>
  <si>
    <t>Seguimiento a protocolos para la certificación de proyectos de reconstrucción derivado de desastres naturales o provocación, según decreto en vigencia</t>
  </si>
  <si>
    <t>Administración eficaz del departamento de transportes eficientemente</t>
  </si>
  <si>
    <t>Supervisada la limpieza de vehículos y presentación personal de pilotos</t>
  </si>
  <si>
    <t>Supervisado el mantenimiento de flota de vehículos</t>
  </si>
  <si>
    <t>Organizadas y asignadas las comisiones para el departamento de Guatemala, referente a vehículos y pilotos</t>
  </si>
  <si>
    <t>Organizadas y asignadas las comisiones a nivel nacional, referente a vehículos y pilotos</t>
  </si>
  <si>
    <t>Ordenadas las bitácoras de recorrido de vehículos y disponibilidad de pilotos , así como también los turnos de pilotos de servicio</t>
  </si>
  <si>
    <t>Supervisada la reparación de vehículos requerimientos de repuesto e instalación de los mismos</t>
  </si>
  <si>
    <t>Elaborados los nombramientos y liquidación de combustibles</t>
  </si>
  <si>
    <t>Instalados los sistemas de GPS en plan de arrendamiento</t>
  </si>
  <si>
    <t>Administrados, revisados y monitoreo de los Backups realizados en Windows Storage</t>
  </si>
  <si>
    <t>Adquirido el servicio de Backups externo el cual administra y revisa las copias de seguridad periódicamente</t>
  </si>
  <si>
    <t>Proyecto de antivirus  en sistemas de computo de la institución</t>
  </si>
  <si>
    <t>Informar sobre la ocurrencia de los desastres naturales y provocados a la poblaciòn en general.</t>
  </si>
  <si>
    <t>Comunicación Social</t>
  </si>
  <si>
    <t>Campaña por temporada de lluvias</t>
  </si>
  <si>
    <t>Campaña por incendios forestales.</t>
  </si>
  <si>
    <t>Informaciòn actualizada con seguidores incrementados.</t>
  </si>
  <si>
    <t>Actualizada y cuantificada pàgina Web</t>
  </si>
  <si>
    <t>Aumentar la capacidad institucional para la respuesta en un 40 % para brindar atención a la población guatemalteca  durante los años 2014-2016</t>
  </si>
  <si>
    <t>Programa de apoyo para la reducción de riesgo a desastres naturales o provocados</t>
  </si>
  <si>
    <t>Instrumentos de caracterización y mapeo técnico científico, para la identificación y análisis de la amenaza de origen natural o provocado, e implementación de mecanismos, procedimientos y normas, para la reducción del riesgo a desastre en el territorio nacional</t>
  </si>
  <si>
    <t>Dirección de Mitigación</t>
  </si>
  <si>
    <t>Iniciativas, políticas, marcos legales, normativas, metodologías,  instrumentos y estrategias para gestionar la Reducción de Riesgo a los Desastres en los niveles sectorial y territorial de Guatemala.</t>
  </si>
  <si>
    <t>Dirección de Gestión Integral del Riesgo</t>
  </si>
  <si>
    <t>Programa de capacitación y talleres de formación temático-técnicos realizado</t>
  </si>
  <si>
    <t>Programas de capacitación y formación implementados</t>
  </si>
  <si>
    <t>Desarrollo Institucional</t>
  </si>
  <si>
    <t>Guía de procedimientos  técnicos con manuales, formatos, instructivos y herramientas integrados para la planificación y la presentación de informes mensuales y cuatrimestrales por parte de las Direcciones y Unidades implementados.</t>
  </si>
  <si>
    <t xml:space="preserve">Manuales, formatos, instructivos y herramientas de Direcciones y Unidades necesarios para el ordenamiento interno del quehacer  de SE-CONRED elaborados.  </t>
  </si>
  <si>
    <t>Guía de procedimientos internos integrados de las Direcciones y Unidades de acuerdo al Reglamneto de la Ley de CONRED</t>
  </si>
  <si>
    <t>Insumos para la ayuda humanitaria y abastecimiento de bodegas de la instituciòn, compradas eficientemente.</t>
  </si>
  <si>
    <t>Participaciòn eficiente en eventos de licitaciòn.</t>
  </si>
  <si>
    <t>Administración</t>
  </si>
  <si>
    <t>Participaciòn eficiente en eventos de cotizaciòn.</t>
  </si>
  <si>
    <t>Realizar contrato contrato abierto oportunamente.</t>
  </si>
  <si>
    <t>Realizar compras directas oportunamente.</t>
  </si>
  <si>
    <t xml:space="preserve">Identificar casos de excepciòn y atenderlos eficientemente.  </t>
  </si>
  <si>
    <t xml:space="preserve"> Ordenes de pago de servicios bàsicos, optimizados oportunamente.  </t>
  </si>
  <si>
    <t>Orden y autorizaciòn de documentaciòn para el pago eficiente y oportuno de servicios que necesita la instituciòn.</t>
  </si>
  <si>
    <t>Registros de Activos Fijos y bienes fungibles actualizados.</t>
  </si>
  <si>
    <t>Libros autorizados por la Contraloría de cuentas actualizados</t>
  </si>
  <si>
    <t>Tarjetas de responsailidad autorizadas actualizadas</t>
  </si>
  <si>
    <t>Informes a la Dirección de Bienes del Estado presentados</t>
  </si>
  <si>
    <t>Registros auxiliares y Estados Financieros conciliados.</t>
  </si>
  <si>
    <t>Donaciones recibidas legalizadas</t>
  </si>
  <si>
    <t>Donaciones de años anteriores investigadas y documentadas</t>
  </si>
  <si>
    <t>Donaciones nuevas documentadas y codificadas</t>
  </si>
  <si>
    <t>Bienes recibidos en donación ingresados a los registros oficiales</t>
  </si>
  <si>
    <t>Bienes recibidos en donación cargados en tarjetas de responsabilidad.</t>
  </si>
  <si>
    <t>Activos Fijos depurados</t>
  </si>
  <si>
    <t>Inventario físico de activos en la sede Central</t>
  </si>
  <si>
    <t>Inventario fisico en las  sedes departamentales</t>
  </si>
  <si>
    <t>Activos de CONRED y otras instituciones separados</t>
  </si>
  <si>
    <t>Activos para baja en listados.</t>
  </si>
  <si>
    <t>Listados de activos en mal estado en tramite de baja</t>
  </si>
  <si>
    <t>Expedientes  y corrrespondencia que ingresan al Archivo General de la SE-CONRED Registrados adecuadamente</t>
  </si>
  <si>
    <t>Proceso de la recepcion Documental, por medio de  software sistematizado</t>
  </si>
  <si>
    <t>Archivo Documental con mayor espacio</t>
  </si>
  <si>
    <t>Documentacion solicitada por las diferentes dependencias de la SE-CONRED, recibida y compartida</t>
  </si>
  <si>
    <t>Documentación solicitada por las diferentes Direcciones entregada</t>
  </si>
  <si>
    <t>Base de datos elaborada</t>
  </si>
  <si>
    <t>Instalaciones de la SE-CONRED aptas para trabajar y con mantenimiento</t>
  </si>
  <si>
    <t>Instalaciones de la SE-CONRED con mantenimiento de pintura</t>
  </si>
  <si>
    <t>Instalaciones ordenadas y dotadas de insumos</t>
  </si>
  <si>
    <t>Instalaciones de SECONRED con mantenimiento y reparaciones preventivas para su adecuado funcionamiento</t>
  </si>
  <si>
    <t>Estados Financieros  a las Instituciones correspondientes (Congreso de la República, MINFIN,Contraloria General de Cuentas) presentados</t>
  </si>
  <si>
    <t>Entregar en su oportunidad a Cajas Fiscales</t>
  </si>
  <si>
    <t>Financiero</t>
  </si>
  <si>
    <t>Entrega cuatrimestral y anual de los Estados Financieros (Balance General, Estado de Resultados, Estado de Flujo de Efectivo, Estado de Patrimonio)</t>
  </si>
  <si>
    <t>Elaboración oportuna de Conciliaciones Bancarias</t>
  </si>
  <si>
    <t>Elaboración oportuna de Asientos de Cierre Contable y Financiero registrados</t>
  </si>
  <si>
    <t>Informes financieros elaborados</t>
  </si>
  <si>
    <t>Informes mensuales  entregados</t>
  </si>
  <si>
    <t>Informes Cuatrimestrales entregados</t>
  </si>
  <si>
    <t>Informes Anuales entregados</t>
  </si>
  <si>
    <t>Honorarios, sueldos e insumos, impuestos pagados eficientemente</t>
  </si>
  <si>
    <t>Comprobante Unico de Registro de Compromiso y Devengado entregados</t>
  </si>
  <si>
    <t>Elaboración de Liquidación para reintegro</t>
  </si>
  <si>
    <t>Acreditamientos efectuados oportunamente</t>
  </si>
  <si>
    <t>Emisión de Cheques entregados</t>
  </si>
  <si>
    <t>Emisión de Constancia de Impuesto al Valor Agregado e Impuesto Sobre la Renta entregados.</t>
  </si>
  <si>
    <t xml:space="preserve"> Fondos Rotativos Institucionales SE-CONRED Administrados y manejados</t>
  </si>
  <si>
    <t>Depósitos a los Fondos rotativos mensualmente</t>
  </si>
  <si>
    <t>Asignación Presupuestaria administrada</t>
  </si>
  <si>
    <t>Asignación de pedidos de materiales oportunamente</t>
  </si>
  <si>
    <t>Elaboración de Constancia de Disponibilidad Presupuestaria oportuna</t>
  </si>
  <si>
    <t>Propuesta de Plan de Accion Regional, Acciones Regionales, Actores y Recomendaciones, IV Conferencia Internacional en Género  y Desarrollo</t>
  </si>
  <si>
    <t>Documento de acuerdo foro fronterizo Guatemala-Chiapas en RRD</t>
  </si>
  <si>
    <t>Plan de acción para la promoción de la salud sexual y reproductiva en emergencias y desastres</t>
  </si>
  <si>
    <t>Estrategia de implementaicón, monitoreo y seguimiento de la Politica Naiconal de RRD.</t>
  </si>
  <si>
    <t>Promover y socializar la Política Nacional de RRD.</t>
  </si>
  <si>
    <t>Fortalecer el mandato legal de la Política Nacional de RRD.</t>
  </si>
  <si>
    <t>Reducidos los vacios de gobernabilidad y administracion de la institucionalidad que generan la ocurrencia a desastres, fortalecidas las capacidades de resilencia de los actores sociales a traves de la capacitacion social a nivel nacional.</t>
  </si>
  <si>
    <t>Preparación</t>
  </si>
  <si>
    <t>Fortalecida   la organización y capacitación en todos los niveles territoriales y sectoriales del Sistema CONRED para la formulación de planes para la atención de eventos adversos</t>
  </si>
  <si>
    <t>Unidad de Preparación</t>
  </si>
  <si>
    <t>Impulsadas a nivel nacional las  redes de voluntariado.</t>
  </si>
  <si>
    <t>Socializadas  las guías y herramientas para el fortalecimiento de capacidades en GRRD a nivel sectorial y territorial</t>
  </si>
  <si>
    <t>Implementados los  métodos de organización y capacitación alternativas en los niveles territoriales y sectoriales del Sistema CONRED donde se crea competente</t>
  </si>
  <si>
    <t>Organizadas , capacitadas y fortalecidas  las Coordinadoras Locales para la Reducción de Desastes y sus respectivos Equipos Comunitarios de Reducción de Desastres</t>
  </si>
  <si>
    <t>Reducción de la vulnerabilidad, del riesgo, la no generación de nuevos riesgos en el territorio nacional. Mejorar los sistemas de alerta temprana SAT.</t>
  </si>
  <si>
    <t>Mitigación</t>
  </si>
  <si>
    <t>Líneas potenciales de investigación en la temática de análisis del riesgo a nivel nacional asesoradas por el depto. de Investigación.</t>
  </si>
  <si>
    <t xml:space="preserve"> Reuniones y visitas de evaluación</t>
  </si>
  <si>
    <t>Visitas de Monitoreo específico Cuenca Samalá</t>
  </si>
  <si>
    <t>informes normales y especiales (Radas de Penetración de subsuelo (GPR))</t>
  </si>
  <si>
    <t>Evaluaciones técnicas, diagnóstico de funcionamiento, factibilidad y/o fortalecimiento en comunidades de los Sistemas de Alerta Temprana ante inundaciones y huracanes.</t>
  </si>
  <si>
    <t>Equipo utilizado para Sistema de Alerta Temprana funcionando</t>
  </si>
  <si>
    <t>Aumentar las capacidades de resiliencia en el 60% de los municipios de la República de  Guatemala en la temática de reducción de riesgos a desastres en los años 2014-2016</t>
  </si>
  <si>
    <t>Informes Técnicos de Evaluaciones de Vulnerabilidad estructural.</t>
  </si>
  <si>
    <t>Instrumentos disponibles  sobre información e investigación de riesgos ante las amenazas prioritarias del país, a partir de modelos referidos a un sistema georeferenciado  y construido para satisfacer las necesidades concretas de información e investigación de riesgo  ante las amenazas prioritarias en el país ( sísmica, volcánica, hidrometeorológica, inundaciones, etc.). incluyendo el riesgo sísmico en edificaciones de uso publico a nivel nacional.</t>
  </si>
  <si>
    <t>Instituciones que implementan las Normas vigentes de Reducción de Desastres para promover a nivel institucional la cultura de Reducción de Riesgo.</t>
  </si>
  <si>
    <t>Estudios y evaluaciones técnicas y científicas para el análisis de riesgo sobre eventos de origen natural o provocado para la gestión de reducción de riesgos a desastres</t>
  </si>
  <si>
    <t>Instituciones gubernamentales, territoriales y no gubernamentales, integrando y aplicando la GRRD en su que hacer.</t>
  </si>
  <si>
    <t xml:space="preserve">Aumentar la Resiliencia de grupos vulnerables mediante formación de Capital Social, empoderamiento y protección de su entorno. </t>
  </si>
  <si>
    <t xml:space="preserve">Promover debates estructurados que permitan crear consensos nacionales para la Gestión del Riesgo a los Desastres </t>
  </si>
  <si>
    <t>Desarrollar, impulsar y dar seguimiento al Marco Político, Jurídico e Institucional de Guatemala para la Reducción del Riesgo a los Desastres</t>
  </si>
  <si>
    <t xml:space="preserve">Promover la adopción de medidas de prevención, reducción, transferencia de riesgos y manejo del riesgo residual </t>
  </si>
  <si>
    <t xml:space="preserve">Actualizar sistemática y periódicamente datos, herramientas e información para identificar, mapear y monitorear vulnerabilidades </t>
  </si>
  <si>
    <t>Monitorear, registrar y generar informes relacionados con la GRRD en Guatemala</t>
  </si>
  <si>
    <t xml:space="preserve">Coordinadoras para la Reducción de Desastres acreditadas en función de los planes para la atención de eventos adversos. </t>
  </si>
  <si>
    <t xml:space="preserve">Integrantes territoriales y sectoriales del Sistema CONRED capacitados en  temas GRRD. </t>
  </si>
  <si>
    <t>Herramientas metodológicas generadas para el Sistema CONRED.</t>
  </si>
  <si>
    <r>
      <t>Personas   informadas por medio de la</t>
    </r>
    <r>
      <rPr>
        <b/>
        <sz val="12"/>
        <color indexed="8"/>
        <rFont val="Trebuchet MS"/>
        <family val="2"/>
      </rPr>
      <t xml:space="preserve"> </t>
    </r>
    <r>
      <rPr>
        <sz val="12"/>
        <color indexed="8"/>
        <rFont val="Trebuchet MS"/>
        <family val="2"/>
      </rPr>
      <t>pagina web</t>
    </r>
    <r>
      <rPr>
        <b/>
        <sz val="12"/>
        <color indexed="8"/>
        <rFont val="Trebuchet MS"/>
        <family val="2"/>
      </rPr>
      <t xml:space="preserve"> </t>
    </r>
    <r>
      <rPr>
        <sz val="12"/>
        <color indexed="8"/>
        <rFont val="Trebuchet MS"/>
        <family val="2"/>
      </rPr>
      <t>CONRED sobre acciones de prevención y Mitigación.</t>
    </r>
  </si>
  <si>
    <t>Personas   informadas por medio de las redes sociales (facebook, twiter, etc) sobre acciones de prevención y mitigación de desastres.</t>
  </si>
  <si>
    <r>
      <t>Personas  informadas por medio de</t>
    </r>
    <r>
      <rPr>
        <b/>
        <sz val="12"/>
        <color indexed="8"/>
        <rFont val="Trebuchet MS"/>
        <family val="2"/>
      </rPr>
      <t xml:space="preserve"> </t>
    </r>
    <r>
      <rPr>
        <sz val="12"/>
        <color indexed="8"/>
        <rFont val="Trebuchet MS"/>
        <family val="2"/>
      </rPr>
      <t>CONRED tv  sobre temas de Gestión de Riesgo.</t>
    </r>
  </si>
  <si>
    <r>
      <t>Personas  informadas por medio de</t>
    </r>
    <r>
      <rPr>
        <b/>
        <sz val="12"/>
        <color indexed="8"/>
        <rFont val="Trebuchet MS"/>
        <family val="2"/>
      </rPr>
      <t xml:space="preserve"> </t>
    </r>
    <r>
      <rPr>
        <sz val="12"/>
        <color indexed="8"/>
        <rFont val="Trebuchet MS"/>
        <family val="2"/>
      </rPr>
      <t>CONRED Radio sobre temas de Gestión de Riesgo.</t>
    </r>
  </si>
  <si>
    <t>Personas informadas a travéz de  medios de comunicación con Campañas Especificas que promueven una cultura de prevención y Mitigación de los desastres.</t>
  </si>
  <si>
    <t>Personas informadas por medio de la producción  de material impreso y audiovisual en el tema de Gestión Integral del Riesgo.</t>
  </si>
  <si>
    <t>Activaciones  implementadas para responder eficientemente ante cualquier incidente por Equipos de Respuesta Inmediata (Eventos Reales o Eventos Preventivos)</t>
  </si>
  <si>
    <t xml:space="preserve">Personas capacitadas según programación anual de la Escuela Nacional de Sistema de Comando de Incidentes </t>
  </si>
  <si>
    <t>Personas capacitadas según programación anual para los  integrantes de el grupo USAR-GUA.</t>
  </si>
  <si>
    <t xml:space="preserve">Grupos de respuesta inmediata a emergencias para materiales peligrosos (Matpel) conformados y capacitados </t>
  </si>
  <si>
    <t>Equipos de intervención conformados para emergencias  naturales o generadas por el ser humano</t>
  </si>
  <si>
    <t xml:space="preserve">Marco Nacional de Recuperación implementado en los niveles sectoriales y territoriales con priorización en las áreas afectadas por desastres. </t>
  </si>
  <si>
    <t>Bases de datos de evaluaciones de daños en territorios afectados por desastres.</t>
  </si>
  <si>
    <t xml:space="preserve">Planes de recuperación post desastre coordinados para su elaboración y ejecución </t>
  </si>
  <si>
    <t>Capacitaciones sobre temas relacionados con Recuperación  para el fortalecimiento institucional del Sistema CONRED</t>
  </si>
  <si>
    <t>Proyectos institucionales, diseñados y ejecutados</t>
  </si>
  <si>
    <t>Mesas técnicas sectoriales y  comisiones de recuperación activas.</t>
  </si>
  <si>
    <t>Personas afectadas registradas en el sistema de información de emergencia SISMICEDE.</t>
  </si>
  <si>
    <t>Personas beneficiadas por medio de la entrega de Ayuda Humanitaria en lugares afectados</t>
  </si>
  <si>
    <t xml:space="preserve">Delegados departamentales de CONRED  con participación en los comités departamentales y municipales de Seguridad Alimentaria Nutricional  </t>
  </si>
  <si>
    <t>Equipos de intervención conformados para el manejo de Información y toma de decisiones en lugares afectados</t>
  </si>
  <si>
    <t>Personas  beneficiada por medio de las gestiones de las  delegaciones Departamentales, para brindar acciones de respuesta ante una emergencia o desastre.</t>
  </si>
  <si>
    <t xml:space="preserve">Personas  beneficiadas por medio de la  detección de amenazas  y atención de  emergencias por eventos. (Hidrometereologicos, Geologicos, Quìmicos, Socio-organizativos y Sanitarios) </t>
  </si>
  <si>
    <t>Institución fortalecida por medio de apoyo técnico de las diferentes direcciones y unidades.</t>
  </si>
  <si>
    <t>Institución fortalecida por medio de apoyo de manejo de personal de la dirección a cargo.</t>
  </si>
  <si>
    <t>Institución fortalecida por medio de apoyo de  acciones administrativas, financieras y de logística de las diferentes direcciones y unidades .</t>
  </si>
  <si>
    <t>Consulta nacional y de las Américas realizada de cara a la Cumbre Global de Asistencia Humanitaria enfocada en la propuesta regional en torno a los Mecanismos Internacionales de Ayuda Humanitaria -MIAH-.</t>
  </si>
  <si>
    <t>Personas organizadas  y preparadas  a nivel nacional, departamental, municipal, local sectorial y territorial para aumentar las capacidades de atención en el antes, durante y después de la ocurrencia de un desastre.</t>
  </si>
  <si>
    <t>Dirección de Preparación</t>
  </si>
  <si>
    <t>Población Guatemalteca  informada a través  de los medios de comunicación de las acciones y recomendaciones a fin de fortalecer la cultura de prevención de desastres.</t>
  </si>
  <si>
    <t>Dirección de Comunicación Social</t>
  </si>
  <si>
    <t>Personas de instituciones varias, capacitadas por medio de cursos en el tema de Sistema de Comando de incidentes  ( CBSCI, CISCI, PRIMAP nivel 1, BREC, Operaciones nivel 2) y ejercicios varios.</t>
  </si>
  <si>
    <t>Dirección de Recuperación</t>
  </si>
  <si>
    <t>Personas afectadas atendidas durante una emergencia dentro del territorio nacional</t>
  </si>
  <si>
    <t>Dirección de Respuesta</t>
  </si>
  <si>
    <t xml:space="preserve">Institución fortalecida por medio de acciones técnicas, administrativas, financieras, logística  y de manejo de personal  </t>
  </si>
  <si>
    <t>Información generada para ser publicada en la página Web de Conred</t>
  </si>
  <si>
    <t>Informes de Donaciones Nacionales e internacionales recibidas y entrega (si aplica)</t>
  </si>
  <si>
    <t>Procedimiento de donaciones, en conjunto con la actualización de de documentos y archivos, establecido</t>
  </si>
  <si>
    <t>Procedimiento de donaciones aprobado y socializado en CONRED</t>
  </si>
  <si>
    <t>Archivos y documentos de donaciones nacionales e internacionales, actualizados</t>
  </si>
  <si>
    <t xml:space="preserve"> Guía de Cooperantes Nacionales e internacionales actualizadas e impresas.</t>
  </si>
  <si>
    <t>información recabada en el año 2012 actualizada.</t>
  </si>
  <si>
    <t>Guía de cooperantes nacionales e internacionales elaborada y diagramada.</t>
  </si>
  <si>
    <t>Guía de cooperantes nacionales e internacionales, impresa</t>
  </si>
  <si>
    <t xml:space="preserve"> Manuales del CCAH y de Cancillería divulgados.</t>
  </si>
  <si>
    <t>Manuales de CCAH y Cancillería actualizados y divulgados</t>
  </si>
  <si>
    <t xml:space="preserve"> Información de proyectos sistematizada a través de su monitoreo y seguimiento.( Bosai, Dipecho 8, SESAN proyecto Hambre Cero, Pronasu Atitlan).</t>
  </si>
  <si>
    <t>Informes del estado de avance técnico y financiero por cada uno de los proyectos desarrollados por CONRED provenientes de fuentes de cooperación, generados</t>
  </si>
  <si>
    <t>Enlaces del CCAH, Cancillería y Cooperantes Nacionales e internacionales capacitados</t>
  </si>
  <si>
    <t>Enlaces del CCAH, Cancillería y Cooperantes Nacionales e internacionales, capacitados sobre el SISMICEDE</t>
  </si>
  <si>
    <t xml:space="preserve"> Recursos institucionales para responder al momento de una emergencia identificados.</t>
  </si>
  <si>
    <t>Base de datos de la información, consolidado y clasificado</t>
  </si>
  <si>
    <t>Areas propensas a riesgos y amenazas a desastres naturales, localizadas mediante la utilización del método científico.</t>
  </si>
  <si>
    <t>Mapas de Riesgo a Detalle de toda la Republica a escala de mediano detalle,elaborados.</t>
  </si>
  <si>
    <t>Logística (SIG)</t>
  </si>
  <si>
    <t>Optimizada la asistencia en actividades oficiales, antes, durante, y despues de una calamidad o desastre natural o provocado, para la estructura organizacional de Conred, asistir a instituciones y organizaciones.</t>
  </si>
  <si>
    <t>Proveer de Pilotos y vehículos en optimas condiciones, a la estructura organizacional de CONRED, para la cobertura de actividades oficiales en todo tiempo.</t>
  </si>
  <si>
    <t>Logística (Transportes)</t>
  </si>
  <si>
    <t xml:space="preserve"> Mesas de discusión y toma de decisiones en el tema de amenazas geológicas e hidrometeorológicas y vulnerabilidades físicas, con participación de personal del departamento</t>
  </si>
  <si>
    <t>Personal del Departamento de Sistemas de Alerta Temprana con mejores criterios en terminos de amenaza, susceptiblidad, vulnerabilidad física y riesgo</t>
  </si>
  <si>
    <t>Sistemas de Alerta Temprana asesoradas en aspectos técnicos conceptuales</t>
  </si>
  <si>
    <t>Entidades asesoradas en metodologías y procesos de valoración de susceptibilidad, amenaza, vulnerabilidad y/o riesgo, dentro de sus procesos de evaluación internos, considerando los distintos niveles territoriales de estudio</t>
  </si>
  <si>
    <t>Entidades asesoradas en temas de metodologías y procesos de valoración de susceptibilidad, amenaza, vulnerabilidad y/o riesgo, dentro de sus procesos de evaluación internos, considerando los distintos niveles territoriales de estudio</t>
  </si>
  <si>
    <t>Herramientas para la obtención y sistematización de información elaboradas y validades, estás en terminos de susceptibilidad y amenaza, para utilización de la institución y el sistema</t>
  </si>
  <si>
    <t>Herramienta elavorada para la obtención y sistematización de información básica sobre infraestructura</t>
  </si>
  <si>
    <t>Eventos de emergencia atendidos en materia de identificación, monitoreo y análisis de riesgo</t>
  </si>
  <si>
    <t>Emergencias atendidas en materia de identificación, monitoreo y análisis de riesgo</t>
  </si>
  <si>
    <t>Metodologías aplicadas a nivel local, municipal, departamental y nacional.</t>
  </si>
  <si>
    <t>Verificación de la implementación de medidas de mitigación en ríos</t>
  </si>
  <si>
    <t>Mitigación (Departamento de Investigación)</t>
  </si>
  <si>
    <t xml:space="preserve"> CEPREDENAC asesorada en el área programática científico-técnica</t>
  </si>
  <si>
    <t>Coordinación de monitoreo de volcanes interinstitucional</t>
  </si>
  <si>
    <t>Eventos  de emergencia atendidos en materia de mitigación y preparación para los mismos.</t>
  </si>
  <si>
    <t>Personal activado de acuerdo al PIR</t>
  </si>
  <si>
    <t xml:space="preserve"> Bases de datos Incidentes y bitacora actualizadas</t>
  </si>
  <si>
    <t>Personal del Centro de Transmisiones de Emergencia -CTE- de la SE-CONRED capacitados para la utilización de bases de datos.</t>
  </si>
  <si>
    <t>Enlaces interinstitucionales del sistema CONRED capacitados para la utilización de bases de datos</t>
  </si>
  <si>
    <t>Personal del CTE de la SE-CONRED evaluados en la utilización de bases de datos.</t>
  </si>
  <si>
    <t>Delegaciones Departamentales y Regionales en optimo manejo y administracion</t>
  </si>
  <si>
    <t>Administracion eficas de las diferentes delegaciones de la Secretaria Ejecutiva CONRED</t>
  </si>
  <si>
    <t>Fortalecida la capacidad de los delegados regionales, departamentales, tecnicos de campo y tecnicos administrativos contables</t>
  </si>
  <si>
    <t>Capacitaciones a 30  delegados departamentales, 5 tecnicos de campo y 5 tecnicos administrativos contables</t>
  </si>
  <si>
    <t>Fondo rotativo para el mantenimiento de la flotilla de vehiculos de las distintas delegaciones administrado eficientemente.</t>
  </si>
  <si>
    <t>Administracion de fondo Rotativo para el mantenimiento de folta de vehiculos</t>
  </si>
  <si>
    <t>Planes de de contingencia para la respuesta actualizadosy socializados</t>
  </si>
  <si>
    <t>Actualizacion de planes de contingencia</t>
  </si>
  <si>
    <t>Respuesta eficiente a las emergencias a todo nivel del sistema CONRED, a travez de las diferentes delegaciones departamentales de la SE CONRED</t>
  </si>
  <si>
    <t>Atecion eficiente a la poblacion afectada.</t>
  </si>
  <si>
    <t xml:space="preserve"> Diagnostico  de las areas vulnerables de la republica de Guatemala  en apoyo al sistema CONRED</t>
  </si>
  <si>
    <t>Actualizacion de base de datos</t>
  </si>
  <si>
    <t>Cuartos de Cuartos de reaccion abastecidos con recursos de asistencia humanitaria</t>
  </si>
  <si>
    <t>Abstecimiento de recursos de asistencia humanitaria a cuartos de reaccion.</t>
  </si>
  <si>
    <t xml:space="preserve"> Acuerdo, negociaciones y donaciones entre CONRED con Organismos Internacionales, Organismos No Gubernamentales, Instituciones del Sistema, Sociedad Civil, para la implementación de procesos, proyectos y apoyos de coordinación mutua oficializados.</t>
  </si>
  <si>
    <t>Base de Datos de convenios actualizada</t>
  </si>
  <si>
    <t>Convenios competentes a la acción del Sistema CONRED monitoreados.</t>
  </si>
  <si>
    <t>Convenios resguardados.</t>
  </si>
  <si>
    <t xml:space="preserve"> Cooperaciones y proyectos en los que Conred ha recibido apoyo y/o participa divualgados.</t>
  </si>
  <si>
    <t>Estrategia de fortalecimiento de capital humano oficializada.</t>
  </si>
  <si>
    <t>Herramientas competentes al departamento para una atención diferenciada en temas de salud mental,  socializadas.</t>
  </si>
  <si>
    <t>Protocolo de atención en salud mental a personas afectadas por desastres socializado con 4 instituciones</t>
  </si>
  <si>
    <t>Manual de apoyo psicoemocional para atención de niños y niñas en emergencia o desastre socializado con 4 instituciones</t>
  </si>
  <si>
    <t>Cultura de reducción de Riesgo a Desastres fortalecida.</t>
  </si>
  <si>
    <t>Fortalecimiento de la Mesa Nacional de Dialogo para la Gestión de Reducción de Riesgo a los Desastres</t>
  </si>
  <si>
    <t>HERRAMIENTAS  DESARROLLADAS PARA LA VERIFICACIÓN DE CUMPLIMIENTO DE NORMATIVA</t>
  </si>
  <si>
    <t>Herramientas credas para la verificación de implementación de las normas.</t>
  </si>
  <si>
    <t>Mitigación (Normas y Procedimiento)</t>
  </si>
  <si>
    <t>HERRAMIENTAS DESARROLLADAS PARA DIVULGACIÓN DE LAS NORMAS PARA LA REDUCCIÓN DE DESASTRES</t>
  </si>
  <si>
    <t>Herramientas desarrolladas que permitan la divulgación de las normas</t>
  </si>
  <si>
    <t>ACTIVACIÓN DE PERSONAL ASIGNADO A GRUPOS DE APRESTO ALFA Y BRAVO SEGÚN ALERTA DECLARADA INSTITUCIONAL y/o NACIONAL</t>
  </si>
  <si>
    <t>Activación de personal a grpos de Apresto Alfa y Bravo ante Alerta declarada Institucional y/o Nacional</t>
  </si>
  <si>
    <t>Se ha instruido a insituciones y/o sectores con recomendaciones en el ámbito de la Mitigaicón y la reducción del riesgo</t>
  </si>
  <si>
    <t>Informes realizados para indicar recomendaciones en el ámbito de la mitigación</t>
  </si>
  <si>
    <t>Mitigación (Investigación)</t>
  </si>
  <si>
    <t>Investigaciones realizadascon el GPR para investigar condiciones de eventuales condiciones excepcionales en el Subsuelo y se cuenta con informe para exponerlas</t>
  </si>
  <si>
    <t>Evaluar con GPR para investigar condiciones de eventuales condiciones excepcionales en el Subsuelo y se cuenta con informe para exponerlas</t>
  </si>
  <si>
    <t>Red de acelerografos de la SE-CONRED restablecidos y en funcionamiento</t>
  </si>
  <si>
    <t>Red de acelerógrafos en funcionamiento con un diseño re-estructurado</t>
  </si>
  <si>
    <t>Mapas de amenaza, vulnerabilidad físcia y/o riesgo para sitios específicos elaborados.</t>
  </si>
  <si>
    <t>Mapas temáticos georeferenciados para sitios específicos y según demanda por eventos.</t>
  </si>
  <si>
    <t>Instituciones, edificios de uso público, viviendas e infraestructura evaluada y con herramientas para la construcción segura</t>
  </si>
  <si>
    <t>Informes de Identificación y evaluación de amenazas y vulnerabilidad estructural  con énfasis a promover  obras de mitigación específicas realizadas</t>
  </si>
  <si>
    <t>Mitigación (Infraestructura)</t>
  </si>
  <si>
    <t>Proceso de desarrollo de lineamientos, reglamentos y normas de construcción segura, apoyando al proceso de creación de Normas mínimas de seguridad, para construcción de edificios de uso público, al Departamento de Normas y Procedimientos, asesorado.</t>
  </si>
  <si>
    <t>Cooperantes nacionales e internacionales trabajando de manera conjunta para desarrollo de proyectos generados en CONRED</t>
  </si>
  <si>
    <t>Obtención de fondos para desarrollar los proyectos elaborados por las diferentes direcciones de CONRED</t>
  </si>
  <si>
    <t xml:space="preserve"> Enlaces Nacionales y departamentales con conocimiento respecto a los mecanismos del Manual Esfera</t>
  </si>
  <si>
    <t>Enlaces Nacionales y Departamentales  capacitanos en mecanismos del manual Esfera.</t>
  </si>
  <si>
    <t>Manuales respecto a los mecanismos de Esfera entregados.</t>
  </si>
  <si>
    <t>Plan de visitas al interior con delegaciones departamentales elaborado.</t>
  </si>
  <si>
    <t>Capacidad de atención óptima de los enlaces nacionales al momento de un evento determinado, basados en los planes, manuales o protocolos establecidos</t>
  </si>
  <si>
    <t>Enlaces nacionales capacitados en que hacer durante Samana Santa a través del programa Sinaprese</t>
  </si>
  <si>
    <t>Socialización del Protocolo Temporada de Lluvias a los enlaces nacionales</t>
  </si>
  <si>
    <t>Socialización del Protocolo Temporada de Frío a los enlaces nacionales</t>
  </si>
  <si>
    <t xml:space="preserve"> Programa CONRED TV, fortalecido y optimizado</t>
  </si>
  <si>
    <t>Informar, educar y comunicar la temática de Gestión de Riesgo a Desastres a la población en general a través de CONREDTV, fortaleciendo la cultura de prevención</t>
  </si>
  <si>
    <t>Propuesta de América Latina y el Caribe que refleje la postura regional sobre cómo mejorar la capacidad y efectividad de la respuesta humanitaria, para servir mejor a las personas afectadas por crisis y desastres y establecer una agenda humanitaria de futuro; a ser presentada en la Cumbre Global Humanitaria.</t>
  </si>
  <si>
    <t>AÑO 2016</t>
  </si>
  <si>
    <t>Promover acciones de coordinación interinstitucional y sectorial del Sistema CONRED para aumentar en un 45% las capacidades de resiliencia de los municipios de la República de Guatemala en la temática de reducción de riesgos a desastres en los años 2016-2020</t>
  </si>
  <si>
    <t>Institución fortalecida por medio de acciones técnicas, administrativas, financieras, logísticas y de manejo de personal, con enfoque integrado de género.</t>
  </si>
  <si>
    <t>Propuesta de la Carrerra técnica en Administraicón y Gestión de Riesgo  en la Universidad de Galileo y CONRED.</t>
  </si>
  <si>
    <t>Pensúm de la Licenciatura en Administraicón Pública y Gestión Integral de Riesgo.</t>
  </si>
  <si>
    <t>Programa de cada cátedra de la Licenciatura en Administración Pública y Gestión Integral del Riesgo a Desastres.</t>
  </si>
  <si>
    <t>Anteproyecto de las Instalaciones del Museo Lúdico de la CONRED</t>
  </si>
  <si>
    <t>Aplicación de sensores remotos y la realización de modelos de amenazas.</t>
  </si>
  <si>
    <t>100% del personal  capacitado de acuerdo a las necesidades de capacitaciòn.</t>
  </si>
  <si>
    <t>Planificadas y realizadas al 100%, las actividades sociales, recreativas y motivacionales dirigidas al personal de SE-CONRED.</t>
  </si>
  <si>
    <t>100% del personal contratado, participante en proceso de inducciòn.</t>
  </si>
  <si>
    <t>Automatizado al 100% el proceso de administraciòn de expedientes.</t>
  </si>
  <si>
    <t>Procesos de reclutamiento y selecciòn realizados de acuerdo a necesidades de contrataciòn.</t>
  </si>
  <si>
    <t>Procedimientos automatizados al 100% respecto a la gestiòn y administraciòn de personal.</t>
  </si>
  <si>
    <t>Asistencia Medica para el personal 021, 022, contratistas 029, 035 y 189.</t>
  </si>
  <si>
    <t>Realizadas las actividades para prevenciòn de enfermedades, educaciòn en salud.</t>
  </si>
  <si>
    <t>Procesos de compra por los métodos de compra directa, contrato abierto, cotización y licitación, realizados en el departamento de compras.</t>
  </si>
  <si>
    <t>Comprobantes Unicos de Registro -CUR- contables y presupuestarios, y cheques emitidos por la Tesoreria.</t>
  </si>
  <si>
    <t>Viaticos entregados al interior y exterior del paìs.</t>
  </si>
  <si>
    <t>Liquidaciones de fondos rotativos Internos y 3 liquidaciones de anticipos.</t>
  </si>
  <si>
    <t>Contratos de trabajo y de prestacion de servicio, elaborados en Recursos Humanos.</t>
  </si>
  <si>
    <t>Nòminas de pago de sueldos de personal 021 y 022, pago de honorarios tècnicos y profesionales del renglòn 029 y 189, y planillas del renglòn 035 elaborados en Recursos Humanos.</t>
  </si>
  <si>
    <t>Asesorìas verbales en materia fiscal, financiera y administrativa, asì tambien, solicitudes de las diversas Direcciones de la SE-CONRED.</t>
  </si>
  <si>
    <t>Arqueos de fondos rotativos y anticipos internos.</t>
  </si>
  <si>
    <t>Compra de productos almacenados en bodega,  por los métodos de cotización y licitación, asì como  donaciones internacionales.</t>
  </si>
  <si>
    <t>Dictámenes y opiniones de Auditoria Interna, solicitadas por las diversas direcciones Administrativa Financiera, Asesoria Juridica, Recursos Humanos y Logística.</t>
  </si>
  <si>
    <t>Requerimientos de Contraloría General de Cuentas.</t>
  </si>
  <si>
    <t>Auditorias de Gestión realizadas durante el año,  en la Dirección de Coordinación,  Recursos Humanos y en Sedes Regionales de Conred.</t>
  </si>
  <si>
    <t>Exámen Especial de Auditoria al Area de Efectivo.</t>
  </si>
  <si>
    <t>Sistema Informatico SAG-UDAI actualizado con el Ingreso de  Auditorias  cada una incluye: cedula narrativa, cuestionarios de Control Interno, programas de auditoria, memorandum de planificación e informe final.</t>
  </si>
  <si>
    <t>AÑO 2013</t>
  </si>
  <si>
    <t>Metas</t>
  </si>
  <si>
    <t>OBJETIVO  ESTRATEGICO 1</t>
  </si>
  <si>
    <t>Coordinar el análisis y valoración de los riesgos y su reducción a desastres y la no generación ó aumento a los riesgos, sistematizando la información relacionada, promoviendo el desarrollo de información inteligente para la toma de decisones, a nivel nacional, departamental, municipal y local.</t>
  </si>
  <si>
    <t>Instituciones, autoridades y entidades asesoradas incorporando conocimiento técnico científico en el ámbito de la susceptibilidad, amenaza, vulnerabilidad y peligro, insumos para la toma de decisiones, por requerimiento de los mismos.</t>
  </si>
  <si>
    <t>Evaluaciones de habitabilidad según aspectos geológicos e hidrometeorológicos</t>
  </si>
  <si>
    <t>Mitigación (Monitoreo y Análisis de Riesgo)</t>
  </si>
  <si>
    <t>Evaluaciones de susceptibilidad según aspectos geológicos e hidrometoerológicos</t>
  </si>
  <si>
    <t>Evaluaciones de situación según aspectos geológicos e hidrometeorológicos</t>
  </si>
  <si>
    <t>Evaluaciones de seguimiento a eventos de tipo geológico e hidrometeorológico, considerando su evolución</t>
  </si>
  <si>
    <t>Opiniones técnicas, en términos de susceptibilidad, amenaza y/o riesgos de tipo geológico e hidrometeorológico</t>
  </si>
  <si>
    <t>Aumentar las capacidades de resiliencia en el 60% de los municipios de la República de Guatemala en la temática de Reducción de Riesgos a desastres en los años 2014-2016.</t>
  </si>
  <si>
    <t>Programa para la Reducción de Riesgos a Desastres y atención a Desastres Naturales</t>
  </si>
  <si>
    <t>Caracterización y mapeo técnico científico, para la identificación y análisis de la amenaza para la reducción del riesgo.</t>
  </si>
  <si>
    <t>MITIGACIÓN.</t>
  </si>
  <si>
    <t>Crear y fortalecer los nexos con entidades externas para cumplir las metas plasmadas en gestión integral de riesgo por parte de CONRED</t>
  </si>
  <si>
    <t>COORDINACIÓN.</t>
  </si>
  <si>
    <t>Iniciativas, políticas, marcos legales, normativas, metodologías,  instrumentos y estratégias para gestionar la Reducción de Riesgo a los Desastres en los niveles sectorial y territorial de Guatemala.</t>
  </si>
  <si>
    <t>GESTION INTEGRAL DE RIESGO A DESASTRES.</t>
  </si>
  <si>
    <t>Organización y preparación a nivel nacional, departamental, municipal, local sectorial y territorial para aumentar las capacidades de atención en el antes, durante y después de la ocurrencia de un desastre.</t>
  </si>
  <si>
    <t>PREPARACIÓN</t>
  </si>
  <si>
    <t>Protocolo de campo institucional.</t>
  </si>
  <si>
    <t>SISTEMA DE COMANDO DE INCIDENTES</t>
  </si>
  <si>
    <t>Protocolo de Recuperación Post Desastre implementado en las áreas afectadas por desastres.</t>
  </si>
  <si>
    <t>RECUPERACIÓN</t>
  </si>
  <si>
    <t>Informar, educar y promover a través de los medios de comunicación las acciones y recomendaciones encaminadas a fortalecer la cultura de prevención de desastres.</t>
  </si>
  <si>
    <t>COMUNICACIÓN SOCIAL</t>
  </si>
  <si>
    <t>Cuartos de Reacción Inmediata abastecidos de ayuda humanitaria, ubicados en diferentes lugares del País.</t>
  </si>
  <si>
    <t>LOGÍSITCA</t>
  </si>
  <si>
    <t>Aumentar la capacidad institucional de respuesta en un 40% para brindar atención a la población guatemalteca durante los años  2014-2016</t>
  </si>
  <si>
    <t>Emergencias atendidas en los diferentes lugares afectados dentro del territorio Nacional.</t>
  </si>
  <si>
    <t>RESPUESTA</t>
  </si>
  <si>
    <t>Fortalecimiento de la capacidad institucional de la CONRED por medio de acciones técnicas, administrativas, financieras y de manejo de personal.</t>
  </si>
  <si>
    <t>AÑO 2015</t>
  </si>
  <si>
    <t>Implementación de Planes de rehabilitación y reconstrucción de las áreas afectadas por desastres</t>
  </si>
  <si>
    <t>Información generada por los procesos de rehabilitación y
reconstrucción sistematizada</t>
  </si>
  <si>
    <t xml:space="preserve">Procesos de recuperación registrados a nivel nacional integrados a la base de datos de manera periódica
</t>
  </si>
  <si>
    <t xml:space="preserve">Actualización del mapa de recuperación de los incidentes registrados
</t>
  </si>
  <si>
    <t>Fortalecer la preparación en los distintos niveles: nacional, departamental, municipal, local, sectorial y territorial para responder en el durante la ocurrencia de los desastres, a fin de asegurar una respuesta eficaz y en el después, druatne la recuperación con transformacón de los territorios.</t>
  </si>
  <si>
    <t xml:space="preserve"> Funciones asignadas dentro del PIR operativizadas.</t>
  </si>
  <si>
    <t>Funciones asignadas dentro del PIR realizadas por el personal de la dirección.</t>
  </si>
  <si>
    <t>Gestión Integral del Riesgo</t>
  </si>
  <si>
    <t xml:space="preserve"> Tareas especificas de la Secretaría Ejecutiva solicitadas, atendidas por la dirección.</t>
  </si>
  <si>
    <t>Procesos de Gestión para la Reducción de Riesgo a Desastres asesorados por personal de la dirección.</t>
  </si>
  <si>
    <t>Proyectos, investigaciones y convenios   en materia de investigación suscritos con la SE-CONRED asesorados.</t>
  </si>
  <si>
    <t>Capacidades instaladas en materia de Gestión de Riesgo a nivel universitario iniciado</t>
  </si>
  <si>
    <t>Acciones atendidas para responder durante la ocurrencia de desastres de acuerdo al PIR.</t>
  </si>
  <si>
    <t>Seguimiento  a eventos ocurridos, en el proceso de reconstrucción</t>
  </si>
  <si>
    <t>Mitigación (Obras e Infraestructura)</t>
  </si>
  <si>
    <t>Emergencias  atendidas en  materia de identificación, monitoreo y análisis de riesgo.</t>
  </si>
  <si>
    <t>Diagnóstico, fortalecimiento y monitoreo de los Sistemas de Alerta Temprana ante Inundaciones y Huracanes</t>
  </si>
  <si>
    <t>Sensores de río con diagnóstico y mantenimiento realizado</t>
  </si>
  <si>
    <t>Sistema de Alerta Temprana</t>
  </si>
  <si>
    <t>Bases de radio con diagnóstico y mantenimiento realizado</t>
  </si>
  <si>
    <t>Comunidades capacitadas y con diagnóstico actualizado</t>
  </si>
  <si>
    <t>Equipos de radiocomunicaión instalados</t>
  </si>
  <si>
    <t>Sistema de monitoreo del SATHA con diagnóstico realizado</t>
  </si>
  <si>
    <t>Instituciones del Sistema CONRED fortalecidas y asesoradas a nivel técnico en temas SAT</t>
  </si>
  <si>
    <t xml:space="preserve"> Instituciones asesoradas en el tema SAT</t>
  </si>
  <si>
    <t>Emergencias atendidas de acuerdo al PIR</t>
  </si>
  <si>
    <t>Personal asignado a Equipos de Respuesta Inmediata (ERI)activado,  según alerta declarada y/o a disposición de la Dirección de Respuesta en Campo</t>
  </si>
  <si>
    <t>Personal asignado a grupos de apresto ALFA Y BRAVO activados según alerta declarada a nivel institucional y/o nacional</t>
  </si>
  <si>
    <t>Planes para la atención de eventos adversos en todos los niveles territoriales y sectoriales del Sistema CONRED para la Reducción de Desastres formulados .</t>
  </si>
  <si>
    <t>Realizacion de  diagnóstico para determinar necesidades territoriales y sectoriales del Sistema CONRED</t>
  </si>
  <si>
    <t>Fortalecimiento de la organización y capacitación en todos los niveles territoriales y sectoriales del Sistema CONRED para la formulación de planes para la atención de eventos adversos</t>
  </si>
  <si>
    <t>Socializacion  los planes de respuesta en todos los niveles territoriales y sectoriales del Sistema CONRED.</t>
  </si>
  <si>
    <t>Impulzar a  a nivel nacional las  redes de voluntariado.</t>
  </si>
  <si>
    <t>Planes, guías metodológicas y protocolos para la gestión de la reducción del riesgo a desastres a nivel nacional, departamental, municipal y local, aplicados, formulados y promovidos.</t>
  </si>
  <si>
    <t>Elaboracion de herramienta y guías para el fortalecimiento de capacidades en GRRD a nivel sectorial y territorial</t>
  </si>
  <si>
    <t>Socializacion de  las guías y herramientas para el fortalecimiento de capacidades en GRRD a nivel sectorial y territorial</t>
  </si>
  <si>
    <t>Promover las guias y herramientas para el fortalecimiento de capacidades en GRRD a nivel territorial y sectorial para su implementación</t>
  </si>
  <si>
    <t>Personal de la SE-CONRED y del Sistema CONRED capacitado en Gestión para la Reducción del Riesgo a Desastres, -GRRD.</t>
  </si>
  <si>
    <t>Desarrollo del Programa Nacional de Educación en GRRD  (foros, talleres, transferencias metodológicas, desarrollo  modular)</t>
  </si>
  <si>
    <t>Implementacion de métodos de organización y capacitación alternativas en los niveles territoriales y sectoriales del Sistema CONRED donde se crea competente</t>
  </si>
  <si>
    <t>Organización , capacitacion  y fortalecimiento de las Coordinadoras Locales para la Reducción de Desastes y sus respectivos Equipos Comunitarios de Reducción de Desastres</t>
  </si>
  <si>
    <t>Sistema CONRED fortalecido en los niveles locales, municipales, departamentales y nacional, para la administración de la respuesta</t>
  </si>
  <si>
    <t>Capacidades fortalecidas del  sistema CONRED en  procesos de respuesta.</t>
  </si>
  <si>
    <t>Equipo humano, técnico capacitado para la utilización de herramientas para la preparación para la respuesta.</t>
  </si>
  <si>
    <t>Planes de respuesta actualizados en diferentes niveles</t>
  </si>
  <si>
    <t>Asignado el equipo humano como  facilitadores en talleres, foros y reuniones en el tema de administración de la respuesta.</t>
  </si>
  <si>
    <t>Personal técnico operativo de la SE-CONRED profesionalizado.</t>
  </si>
  <si>
    <t>Reuniones, talleres, conferencias, cursos nacionales e internacionales desarrolladas.</t>
  </si>
  <si>
    <t>Reuniones Técnico Científicas desarrolladas.</t>
  </si>
  <si>
    <t xml:space="preserve">Proyectos nacionales e internacionales formulados.
</t>
  </si>
  <si>
    <t>Emergencias en los niveles locales, municipales, departamentales y nacional atendidas y administradas</t>
  </si>
  <si>
    <t>Formularios, formatos y guías para elaborar procedimientos para respuesta, actualizados.</t>
  </si>
  <si>
    <t>Emergencias atendidas en base a la necesidad de activación de sectores y funciones del plan nacional de respuesta.</t>
  </si>
  <si>
    <t>COE habilitado  con las condiciones básicas para su funcionamiento.</t>
  </si>
  <si>
    <t>Planes de Prevención en Incendios Forestales de los departamentos con incidencia formulados, socializados y Ejecutados</t>
  </si>
  <si>
    <t>Personal Técnico de la Sub-Direccion de Incendios Forestales capacitado en lineamientos para la elaboración de los Planes de Prevención a Nivel Departamental contra Incendios Forestales</t>
  </si>
  <si>
    <t>Respuesta (Incendios Forestales)</t>
  </si>
  <si>
    <t>Centro de Operaciones de Emergencia Departamental coordinado para  la formulación del Plan de Prevención con todas las instituciones involucradas en el tema</t>
  </si>
  <si>
    <t>Planes de Prevención implementados en los Departamentos con alta incidencia en Incendios Forestales</t>
  </si>
  <si>
    <t>ONG´s, Municipalidades, Instituciones Gubernamentales, Privadas, Consejos Comutarios de desarrollo y Consejos Municipales de Desarrollo capacitadas sobre el tema de incendios forestales.</t>
  </si>
  <si>
    <t>Sencibilizacion impartida en el tema de Incendios a Centros Educativos (Privados y Públicos) y a comunidades con Riesgo</t>
  </si>
  <si>
    <t>Brechas Cortafuego elaboradas</t>
  </si>
  <si>
    <t>Informe Final de Prevención de la Temporada 2012-2013 elaborado</t>
  </si>
  <si>
    <t>Planes de Control de Incendios Forestales de los departamentos con  incidencia elaborados</t>
  </si>
  <si>
    <t>Personal Técnico de la Sub-Direccion de Incendios Forestales capacitados con lineamientos para la elaboración de los Planes de Control a Nivel Departamental contra Incendios Forestales</t>
  </si>
  <si>
    <t>Plan de Control para Incendios Forestales elaborado a nivel Departamental</t>
  </si>
  <si>
    <t>Personal para conformar las Cuadrillas de Bomberos Forestales contratados</t>
  </si>
  <si>
    <t>Personal que conforman las Cuadrillas de Bomberos Forestales Capacitados</t>
  </si>
  <si>
    <t>Centro Nacional de Monitoreo de Incendios Forestales activado por la temporada de Control de Incendios Forestales</t>
  </si>
  <si>
    <t>Centros de Operaciones de Emergencia activados a nivel Departamental</t>
  </si>
  <si>
    <t>Incendios Forestales y no Forestales, reportados, verificados, controlados, extinguidos y liquidados</t>
  </si>
  <si>
    <t xml:space="preserve"> Informe Final de Control de la Temporada 2012-2013 elaborado.</t>
  </si>
  <si>
    <t>Informe Final de la Temporada 2012-2013 elaborado.</t>
  </si>
  <si>
    <t>Personal de la Secretaria Ejecutiva de CONRED y personal de instituciones de primera respuesta del Sistema Operativo a nivel nacional capacitado para responder eficientemente ante cualquier tipo de incidentes ocurridos en el territorio guatemalteco.</t>
  </si>
  <si>
    <t>Estrucuracion de el reglamento de la Escuela Nacional del Sistema de Comando de Incidentes estructurado</t>
  </si>
  <si>
    <t>Implementacion de plan de capacitación para responder eficientemente ante cualquier incidente, elaborado con encargados de procesos de formación de personal operativo, de instituciones de primera respuesta</t>
  </si>
  <si>
    <t>Ejecucion de Cursos Básicos de Sistema de Comando de Incidentes y de Materiales Peligrosos ejecutados</t>
  </si>
  <si>
    <t>ejecucion de Taller de Primera Respuesta a Incidentes con  Materiales Peligrosos ejecutado</t>
  </si>
  <si>
    <t>Integrantes del Equipo de Respuesta Inmediata ERI de la Secretaría Ejecutiva de CONRED, y personal operativo de las instituciones de primera respuesta del sistema nacional, poseen capacidad técnica y operativa para responder ante cualquier incidente a nivel nacional.</t>
  </si>
  <si>
    <t>Elaboracion de Plan de Activación, Funcionamiento y Desactivación del Equipo de Respuesta Inmediata de la SE-CONRED</t>
  </si>
  <si>
    <t>Ejecucion de plan de fortalecimiento de capacidades técnicas de los integrantes del Equipo de Respuesta Inmediata de la Secretaria Ejecutiva de CONRED ejecutado</t>
  </si>
  <si>
    <t>Ejecucion de ejercicio local de identificación, aislamiento y descontaminación de materiales peligrosos  ejecutado</t>
  </si>
  <si>
    <t>Ejecucion de ejercicio sobre procedimientos y protocolos de Grupos USAR ejecutado</t>
  </si>
  <si>
    <t>Ejecucion de respuesta en campo, en incidentes ocurridos en el territorio guatemalteco ejecutada</t>
  </si>
  <si>
    <t xml:space="preserve"> Equipo Humanitario de Pais con preparación óptima para la respuesta.</t>
  </si>
  <si>
    <t>Plan Operativo Anual para actividades de la RED, elaborado</t>
  </si>
  <si>
    <t xml:space="preserve"> Asambleas de la RED realizada</t>
  </si>
  <si>
    <t>Distintas direcciones de CONRED, interrelacionadas en los procesos de la Red Humanitaria</t>
  </si>
  <si>
    <t xml:space="preserve"> Bases de Datos  de la Red humanitaria actualizadas.</t>
  </si>
  <si>
    <t xml:space="preserve"> Recursos gestionados para la atención de damnificados por las emergencias que se suscitan en el país.                                                              ( Ver anexo 3)</t>
  </si>
  <si>
    <t>Recursos recibidos por parte de la cooperación nacional y si existiera Estado de Calamidad Pública, recursos de la cooperación internacional recibidos.</t>
  </si>
  <si>
    <t xml:space="preserve"> Cooperaciones técnicas y fondos de emergencia gestionados con la cooperación internacional cuando existe Estado de Calamidad pública.          (ver anexo 3)</t>
  </si>
  <si>
    <t>Institución fortalecida por medio de apoyo técnico de las diferentes direcciones y unidades</t>
  </si>
  <si>
    <t>Direcciones y Unidades  de Apoyo (Planificación, Asesoría Especifica)</t>
  </si>
  <si>
    <t>Institución fortalecida por medio de apoyo de manejo de personal de la dirección a cargo</t>
  </si>
  <si>
    <t>Direcciones y Unidades  de Apoyo (Recursos Humanos)</t>
  </si>
  <si>
    <t>Incorporar el enfoque de género como eje transversal en los planes, programas, proyectos y actividades que se lleven a cabo en la SE-CONRED.</t>
  </si>
  <si>
    <t>Direcciones y Unidades  de Apoyo (Unidad de Género)</t>
  </si>
  <si>
    <t>Población guatemalteca  informada a través  de los medios de comunicación de las acciones y recomendaciones a fin de fortalecer la cultura de prevención de desastres.</t>
  </si>
  <si>
    <t>Población de municipios priorizados y/o vulnerables que cuentan con información, capacitación, normativa e instrumentos con estándares nacionales e internacionales de Gestión de Riesgo y Reducción de Desastres en cumplimiento del marco legal.</t>
  </si>
  <si>
    <t>Instrumentos de caracterización y mapeo técnico científico, para la identificación y análisis de la amenaza de origen natural o provocado, e implementación de mecanismos, procedimientos y normas, para la reducción del riesgo a desastre en el territorio nacional.</t>
  </si>
  <si>
    <t>Integrantes sectoriales y territoriales del sistema CONRED, organizados y capacitados en el antes, durante y después de eventos adversos</t>
  </si>
  <si>
    <t>Población atendida en áreas afectadas por eventos naturales o provocados, conforme a los estándares nacionales e internacionales de respuesta.</t>
  </si>
  <si>
    <t>Personas afectadas atendidas durante una emergencia dentro del territorio nacional.</t>
  </si>
  <si>
    <t>Personas de instituciones varias, capacitadas por medio de cursos en el tema de Sistema de Comando de incidentes  (CBSCI, CISCI, PRIMAP nivel 1, BREC, Operaciones nivel 2) y ejercicios varios.</t>
  </si>
  <si>
    <t>Dirección de Sistema de Comando de Incidentes</t>
  </si>
  <si>
    <t>Instituciones involucradas en procesos de recuperación cuentan con  acciones e instrumentos para apoyar procesos de recuperación en los municipios afectados por algún evento natural o provocado.</t>
  </si>
  <si>
    <t>Marco Nacional de Recuperación actualizado e implementado en los niveles sectoriales y territoriales con priorización en las áreas afectadas por desastres.</t>
  </si>
  <si>
    <t>Población guatemalteca beneficiada por medio de actividades, iniciativas, proyectos, obras e investigaciones en todas las áreas de reducción de desastres.</t>
  </si>
  <si>
    <t>Acciones en las áreas de mitigación, gestión integral del riesgo y preparación implementadas.</t>
  </si>
  <si>
    <t>Direcciones de Mitigación, Gestión Integral de Reducción de Riesgo a Desastres y  Preparación.</t>
  </si>
  <si>
    <t>Acciones destinadas a garantizar el adecuado manejo de la emergencia  ante la ocurrencia de un evento adverso implementadas.</t>
  </si>
  <si>
    <t>Direcciones de Sistema de Comando de Incidentes y Respuesta.</t>
  </si>
  <si>
    <t>Acciones destinadas a establecer la estrategia y planes de rehabilitación y reconstrucción con transformación de las áreas afectadas por un evento adverso implementadas.</t>
  </si>
  <si>
    <t>Dirección de Recuperación.</t>
  </si>
  <si>
    <t>progrma 94 Sub-programa 2</t>
  </si>
  <si>
    <t>Institución abastecida con ayuda humanitaria para la atención por desastres naturales y calamidades públicas.</t>
  </si>
  <si>
    <t>Ayuda Humanitaria disponible para la atención por desastres naturales y calamidades públicas.</t>
  </si>
  <si>
    <t>DIRECCIÓN ADMINISTRATIVA Y DIRECCIÓN DE LOGÍSTICA.</t>
  </si>
  <si>
    <t>AÑO 2017</t>
  </si>
  <si>
    <t>Programa 11</t>
  </si>
  <si>
    <t>Actores sociales y población de territorios priorizados que han participado en procesos de organización y capacitación para la gestión de reducción del riesgo.</t>
  </si>
  <si>
    <t>Población capacitada dentro del Programa Nacional de Educación en Gestión Integral del Riesgo.</t>
  </si>
  <si>
    <t>Integrantes del sistema CONRED que han participado en acciones de organización y capacitación de Coordinadoras para la Reducción de Desastres en los diferentes niveles territoriales.</t>
  </si>
  <si>
    <t>Protocolo de Recuperación post desastre actualizado e incorporado al Marco Nacional de Recuperación para su operativización en la recuperación post desastres.</t>
  </si>
  <si>
    <t>Ayuda Humanitaria entregada a personas afectadas dentro del territorio nacional.</t>
  </si>
  <si>
    <t>Dirección de Logística</t>
  </si>
  <si>
    <t>Acciones en las áreas de Mitigación, Gestión Integral de Reducción de Riesgo a Desastres, Preparación, Respuesta, Sistema de Comando de Incidentes y Recuperación Implementadas.</t>
  </si>
  <si>
    <t>Direcciones de Mitigación, Gestión Integral de Reducción de Riesgo a Desastres y  Preparación,Direcciones de Sistema de Comando de Incidentes, Respuesta y Recuperación.</t>
  </si>
  <si>
    <t>Unidad o Dirección a cargo</t>
  </si>
  <si>
    <t xml:space="preserve">OBJETIVO  
ESTRATEGICO 1
                                                                                                                                                                               </t>
  </si>
  <si>
    <t xml:space="preserve">OBJETIVO  
ESTRATEGICO2
                                                                                                                                                                               </t>
  </si>
  <si>
    <t xml:space="preserve">OBJETIVO  
ESTRATEGICO3
                                                                                                                                                                               </t>
  </si>
  <si>
    <t xml:space="preserve">OBJETIVO  
ESTRATEGICO4
                                                                                                                                                                               </t>
  </si>
  <si>
    <t xml:space="preserve">OBJETIVO  
ESTRATEGICO5
                                                                                                                                                                               </t>
  </si>
  <si>
    <r>
      <t xml:space="preserve">RESULTADO: </t>
    </r>
    <r>
      <rPr>
        <sz val="10"/>
        <color indexed="8"/>
        <rFont val="Trebuchet MS"/>
        <family val="2"/>
      </rPr>
      <t>Promover acciones de coordinación interinstitucional y sectorial del Sistema CONRED para aumentar en un 45% las capacidades de resiliencia de los municipios de la República de Guatemala en la temática de Reducción de riesgos a desastres en los años 2016-2020.</t>
    </r>
  </si>
  <si>
    <t>Funcionamiento optimo de los sistemas de radiocomunicación de la SE-CONRED en el territorio Guatemalteco. En época Normal y en Emergencia</t>
  </si>
  <si>
    <t>Realizar mantenimiento general de las bases de radio y georeferencia.</t>
  </si>
  <si>
    <t>Logística Transmisiones</t>
  </si>
  <si>
    <t>Optimizar  de los sistemas de Telefonía móvil y E1</t>
  </si>
  <si>
    <t>Comunicación establecida entra la población hacía la CONRED para reportes de situaciones y/o solicitud de información general.</t>
  </si>
  <si>
    <t>implementacion de Call Center..</t>
  </si>
  <si>
    <t>Red de colaboradores integrada  en  SAT.</t>
  </si>
  <si>
    <t>Ampliacion de la  de cobertura de la señal en nuevos puntos de repeticion</t>
  </si>
  <si>
    <t>Sistema de manejo de información eficiente, para el control de ingreso y egreso de bodega.</t>
  </si>
  <si>
    <t xml:space="preserve"> Registrar los movimientos  en los  sistemas, correctamente.</t>
  </si>
  <si>
    <t>Resguardar documentación adecuadamente.</t>
  </si>
  <si>
    <t>Herramientas comunicacionales de tecnología vinculados a
través del sitio Web actualizadas y socializadas.</t>
  </si>
  <si>
    <t>Sitio Web, rediseñando e implementado</t>
  </si>
  <si>
    <t>Información institucional optimizada a través de  medios de comunicación social</t>
  </si>
  <si>
    <t>Proceso de Institucionalización de la Dirección de Recuperación acompañado</t>
  </si>
  <si>
    <t>Rediseño del modelo de participación de la Dirección de Recuperación dentro de la SE-CONRED</t>
  </si>
  <si>
    <t>Revisión y monitoreo el proceso de documentación ante la ONSEC</t>
  </si>
  <si>
    <t>Procesos nacionales e internacional de capacitación para el  personal asignado a la Dirección impulsados</t>
  </si>
  <si>
    <t>Personal capacitado sobre metodologías y temas relacionadas con la  recuperación post desastres en el marco de la Gestión Integral de Riesgos</t>
  </si>
  <si>
    <t>Personal fortalecido de manera integral para el desempeño de sus competencias</t>
  </si>
  <si>
    <t>Recursos materiales y humanos para el ejercicio de las funciones de la Dirección disponibles</t>
  </si>
  <si>
    <t>Personal dotado de equipo mínimo de oficina y de campo</t>
  </si>
  <si>
    <t>Gestionada la ampliación, remodelación o reubicación de la sede de la dirección</t>
  </si>
  <si>
    <t>Personal idóneo contratado para el desempeño de las funciones en la Dirección</t>
  </si>
  <si>
    <t>Proyectos específicos ante la cooperación nacional o internacional para la adquisición de equipo y materiales especializados para la rehabilitación inmediata en caso de desastres, promovidos.</t>
  </si>
  <si>
    <t>Elaboración de plan piloto para la gestión de proyectos específicos</t>
  </si>
  <si>
    <t>Informes Cuatrimestrales entregados a SEGEPLAN, MINFIN,CGC, Secretaría de la Presidencia y otras dependencias públicas.</t>
  </si>
  <si>
    <t>Institucional la gestión de la reducción de riesgos a desastres y la no generación de nuevos riesgos, en el contexto de la adaptación y mitigación al cambio climático, eventos extremos y efecto invernadero; como una estrategia de desarrollo sostenible y seguro de Guatemala, en los distintos niveles nacional, departamental, municipal, local, sectorial y territorial.</t>
  </si>
  <si>
    <t>Investigación  
sobre la relación de Gestión de Riesgo y Cambio Climático elaborada.</t>
  </si>
  <si>
    <t>Documentos
 sobre cambio climático y gestión de riesgo revisados</t>
  </si>
  <si>
    <t>Información sobre Gestión de Riesgo y Cambio climático
analizada</t>
  </si>
  <si>
    <t>Primer borrador
sobre la relación cambio
climático y
 Gestión de Riesgo elaborado.</t>
  </si>
  <si>
    <t xml:space="preserve">Unidades de Gestión de Riesgo Diseñadas.  </t>
  </si>
  <si>
    <t xml:space="preserve"> 3 Estrategias para la conformación de Unidades de Gestión de Riesgo</t>
  </si>
  <si>
    <t xml:space="preserve"> Estrategia por cada Unidad de Gestión de Riesgo validada.</t>
  </si>
  <si>
    <t xml:space="preserve"> Mecanismos para la conformación de puntos  focales de RRD conformados.</t>
  </si>
  <si>
    <t>Un mecanismo establecido para la conformación de puntos focales de RRD</t>
  </si>
  <si>
    <t xml:space="preserve"> herramienta para la conformación de puntos focales implementada.</t>
  </si>
  <si>
    <t>Estrategia de Implementación de la Política Nacional de Reducción de Riesgo a Desastres (EIPNRRD) con seguimiento y monitoreo para su aplicación en el nivel sectorial.</t>
  </si>
  <si>
    <t>EIPNRRD socializada en el sistema CONRED.</t>
  </si>
  <si>
    <t xml:space="preserve"> Indicadores de la EIPNRRD establecidos por las instituciones del sistema CONRED y con acompañamiento por parte de la Dirección de Gestión Integal del Riesgo.</t>
  </si>
  <si>
    <t xml:space="preserve"> Incorporación del enfoque de GRRD en políticas, planes estrátegicos y POAS de las instituciones del sistema CONRED con asesoría técnica brindada.</t>
  </si>
  <si>
    <t xml:space="preserve"> inciativa de ley de GRRD atículada a la PNRRD con asesoría técnica brindada.</t>
  </si>
  <si>
    <t>Proceso de Conocimientos y Sabidurías ancestrales de los Pueblos de Guatemala ante la Gestión para la Reducción de Riesgo a los desastres, impulsado.</t>
  </si>
  <si>
    <t>Conocimientos y sabidurias ancestrales recabados y sistematizados.</t>
  </si>
  <si>
    <t>Inclusión de conocimientos ancestrales para la GRRD a nivel sectorial y territorial</t>
  </si>
  <si>
    <t xml:space="preserve"> NORMAS PARA LA REDUCCIÓN DE DESASTRES EXISTENTES IMPLEMENTADAS Y DIVULGADAS.</t>
  </si>
  <si>
    <t>Contenido de las Normas difundido</t>
  </si>
  <si>
    <t>Instituciones asesoraradas en la implementación de las Normas</t>
  </si>
  <si>
    <t xml:space="preserve"> NUEVAS NORMAS PARA LA REDUCCIÓN DE DESASTRES DESARROLLADAS Y DIVULGADAS</t>
  </si>
  <si>
    <t>Nueva normativa creada para minimizar cualquier tipo de riesgo</t>
  </si>
  <si>
    <t>NORMAS EXISTENTES MODIFICADAS Y ACTUALIZADAS</t>
  </si>
  <si>
    <t>Normas actualizadas a la realidad guatemalteca</t>
  </si>
  <si>
    <t>Proceso de Modificación de los Acuerdos del Consejo Nacional para la Reducción de Desastres que contienen las Normas promovido</t>
  </si>
  <si>
    <t xml:space="preserve"> CUMPLIMIENTO DE LAS NORMAS PARA LA REDUCCIÓN DE DESASTRES  CON MONITOREO REALIZADO</t>
  </si>
  <si>
    <t>Instituciones asesoraradas en la implementación de las Normas evaluadas</t>
  </si>
  <si>
    <t>Instituciones del estado asesoradas en la gestión de riesgo de las obras de mitigación ejecutadas por las mismas (DGC y COVIAL, MARN, EDUCACION, MESA DE RECOSNTRUCCIÓN, etc. ) , así como aquellas que se identifiquen en evaluaciones realizadas por el departamento de Monitoreo y Análisis de Riesgo</t>
  </si>
  <si>
    <t xml:space="preserve">Asesorar en gestión de riesgo a las obras de mitigación realizadas, a cargo de la DGC y COVIAL  </t>
  </si>
  <si>
    <t>Mitigación (infraestructura)</t>
  </si>
  <si>
    <t>Planificar reuniones.</t>
  </si>
  <si>
    <t>Instituciones asesoradas en temas de gestión de riesgo de las obras de mitigación</t>
  </si>
  <si>
    <t>Idenficar potenciales amenazas en sitios propuestos para el traslado de familias damnificadas y el acompañamiento al proceso de verificación de cumplimiento de obras de mitigación por realizar, según recomendaciones de evaluaciones.</t>
  </si>
  <si>
    <t>Proyecto  de la Cooperación Técnica con el BID de Fortalecimiento de  capacidades para la gestión integral de reducción del riesgo a desastres en Guatemala GU-T1135 coordinado.</t>
  </si>
  <si>
    <t>Estrategia para divulgar la Política Nacional de GRRD desarrollada y ejecutada por CONRED</t>
  </si>
  <si>
    <t>Estrategia para promover la ley la política nacional de GRRD desarrollada.</t>
  </si>
  <si>
    <t>Análisis de vulnerabilidad de amenazas en Guatemala a través de la plataforma CAPRA, Actualizado.</t>
  </si>
  <si>
    <t>Planes Municipales de desarrollo incluyendo la GRRD, Actualizado.</t>
  </si>
  <si>
    <t>Diseño de una estrategia de gestión financiera del Estado para la Gestión del Riesgo de desastres en Guatemala</t>
  </si>
  <si>
    <t>Control en la recepción y entrega de Evaluacion de Causa y Daño (Certificaciones)elaborado.</t>
  </si>
  <si>
    <t xml:space="preserve"> Protocolo de Causa y Daño divulgado con los enlaces institucionales</t>
  </si>
  <si>
    <t>Expedientes organizados y completados con su respectiva base de datos con la información de cada expediente</t>
  </si>
  <si>
    <t>Programa de divulgación y concientización de la importancia de Nombramiento de Enlaces en el Sistema CONRED a Nivel Departamental, desarrollado</t>
  </si>
  <si>
    <t>Nombramiento de Enlaces Institucionales Departamentales, con monitoreo</t>
  </si>
  <si>
    <t>Creación de base de datos completa y oficial</t>
  </si>
  <si>
    <t>Unidades de Gestión de Riesgo de las diferentes Instituciones que forman el Sistema CONRED, en conjunto con la DGIR, creadas</t>
  </si>
  <si>
    <t>Propuesta de creación de la Unidad en conjunto con la DGIR</t>
  </si>
  <si>
    <t>Manuales y Protocolos de funcionamiento de la Unidad, elaborados en conjunto con la DGIR</t>
  </si>
  <si>
    <t>Nombramiento de los enlaces institucionales a cargo de la unidad, oficializados</t>
  </si>
  <si>
    <t>Enlaces que manejan la unidad, debidamente capacitados</t>
  </si>
  <si>
    <t>Campañas enfocadas a propiciar la construcción de una cultura de reducción de riesgos a  desastres en la sociedad guatemalteca, implementada y socializada.</t>
  </si>
  <si>
    <t xml:space="preserve"> Informar, educar y comunicar a la población acciones a realizar antes, durante y después de un incidente y/o emergencia.</t>
  </si>
  <si>
    <t xml:space="preserve"> 
Instituciones del Estado, entidades
encargadas de primera respuesta,
ONG´s, universidades y centros de
investigación, colegios privados y
medios de comunicación, incorporados al Sistema Nacional de Reducción de Desastres preparados y fortalecidos</t>
  </si>
  <si>
    <t>Vinculación de los  comunicadores de las instituciones del Sistema CONRED al promover la preparación, mitigación, respuesta y recuperación ante posibles emergencias.</t>
  </si>
  <si>
    <t>Sensibilizar y educar a los representantes de medios de comunicación sobre la importancia de la gestión integral de riesgo en el país.</t>
  </si>
  <si>
    <t xml:space="preserve"> Proyectos que promuevan la gestión integral de riesgo dentro del territorio guatemalteco, fortalecidos y socializados.</t>
  </si>
  <si>
    <t>Evaluación de los proyectos en proceso para delimitarlos dentro del programa de comunicación de la SE-CONRED</t>
  </si>
  <si>
    <t>Modernizar y fortalecer la institucionalidad de la CONRED, el Sistema CONRED y la Secretaría Ejecutiva de la Coordinadora Nacional para la Reducción de Desastres.</t>
  </si>
  <si>
    <t>Puntos Focales de CONRED designados para la Red Humanitaria y Miembros de la Red Humanitaria debidamente capacitados del que hacer humanitario</t>
  </si>
  <si>
    <t>Capacitación a los miembros de la Red respecto al manejo de la emergencia por el Sistema CONRED</t>
  </si>
  <si>
    <t>Capacitación a los puntos focales respecto al manejo de Naciones Unidas</t>
  </si>
  <si>
    <t>Plan de Capacitaciones para fortalecimiento de las capacidades a los miembos del Sistema CONRED (sismicede, funcionamiento del sistema, etc), elaborado</t>
  </si>
  <si>
    <t>Reuniones programadas trimestralmente para capacitar a los Enlaces Institucionales en SISMICEDE</t>
  </si>
  <si>
    <t>Reuniones programadas trimestralmente para capacitar a los Enlaces Departamentales en SISMICEDE</t>
  </si>
  <si>
    <t>Reuniones programadas trimestralmente para capacitar a los Enlaces Institucionales sobre el manejo de materiales peligrosos</t>
  </si>
  <si>
    <t>Reuniones programadas trimestralmente para capacitar a los Enlaces Departamentales sobre materiales peligrosos</t>
  </si>
  <si>
    <t>Comisiones integradas por los Enlaces (Albergues, SESAN, H1N1, Seguridad Vial), coordinadas y con participación en los mismos.</t>
  </si>
  <si>
    <t>Comision de Albergues, integrada y funcionando</t>
  </si>
  <si>
    <t>Centro de Coordinación Interinstitucional de la SESAN (CCI SESAN) con participación por parte de la Dirección</t>
  </si>
  <si>
    <t>Comision H1N1, coordinada</t>
  </si>
  <si>
    <t>Comision Seguridad Vial, coordinada</t>
  </si>
  <si>
    <t xml:space="preserve"> Plataformas para consultas geograficas realizadas por personal de la SE-CONRED de una manera facil de operar, automatizadas e implementadas.</t>
  </si>
  <si>
    <t>Datos actualiados demograficos y geograficos para proporcionar al personal.</t>
  </si>
  <si>
    <t>Logística SIG</t>
  </si>
  <si>
    <t>Mapa Automático de Estadisticas de SISMICEDE</t>
  </si>
  <si>
    <t>cooperaciones técnicas y/o fondos para la atención de emergencias derivadas por desastres naturales y que dañen a la población identificados y gestionados.</t>
  </si>
  <si>
    <t>Manual de Enlaces, actualizado, validado y difundido Interinstitucionalmente de tal forma que permita realizar acciones y establecer mecanismos que fortalezcan los vínculos de trabajo conjunto del Sistema CONRED</t>
  </si>
  <si>
    <t xml:space="preserve"> Manual de Enlaces actualizado.</t>
  </si>
  <si>
    <t>Manual de enlaces elaborado.</t>
  </si>
  <si>
    <t xml:space="preserve"> Nivel Nacional y Departamental del sistema CONRED capacitado en el uso de manual de enlaces.</t>
  </si>
  <si>
    <t>Comunicación de los Enlaces titulares y suplentes nacionales optimizada.</t>
  </si>
  <si>
    <t>Enlaces nacionales y departamentales, con equipo de comunicaciones</t>
  </si>
  <si>
    <t>Información requerida en caso de emergencia o tema de desastres, presentada oportunamente.</t>
  </si>
  <si>
    <t>Herramienta en 2d (mapa planos) y/o modelos de elevación  para la toma de deciciones asi mismo para mantener  informada oportunamente  a la población.</t>
  </si>
  <si>
    <t>Protocolo de Causa y Daño  para la certificación de proyectos de recontrucción  a desarrollarse en toda la República, monitoreado.</t>
  </si>
  <si>
    <t>Proyecto  de reconstrucción presentado por cualquier institución dentro del area afectada correspondiente a evento determinado, evaluado.</t>
  </si>
  <si>
    <t>Mapas, bases de datos, documentacion de  procedimientos y procesos del Departamento de Sistemas de Información Geográficas para tener registro historico de actividades durante eventos, actualizados y generados.</t>
  </si>
  <si>
    <t>Generación de material Cartografico basado en información oficial disponible en SISMICEDE.</t>
  </si>
  <si>
    <t xml:space="preserve"> Insumos necesarios para  la atención en caso de emergencias, disponibles.</t>
  </si>
  <si>
    <t>Despacho eficas de recursos en caso de emergencia, disponibles.</t>
  </si>
  <si>
    <t>Logística (Bodega y Almacen)</t>
  </si>
  <si>
    <t>implementacion  de empacadora de granos basicos.</t>
  </si>
  <si>
    <t xml:space="preserve"> Población en general informada, educada, comunicada a través de la Radio CONRED</t>
  </si>
  <si>
    <t>Informar, educar, y comunicar la temática de Gestión de Riesgo a Desastres a la población en general a través de CONRED RADIO</t>
  </si>
  <si>
    <t>Criterios elaborados para la inclusión de proyectos y su elegibilidad para la recuperación post desastre, establecidos y ejecutados</t>
  </si>
  <si>
    <t>Aplicación de los procedimientos, criterios e instrumentos para aprobar los proyectos a ejecutar para la recuperación</t>
  </si>
  <si>
    <t>Instituciones del sistema y autoridades territoriales conocen y aplican los procedimientos, criterios e instrumentos establecidos para la recuperación post desastre</t>
  </si>
  <si>
    <t>Implementado un plan de promoción y divulgación   sobre los procedimientos, criterios e instrumentos establecidos para la recuperación</t>
  </si>
  <si>
    <t>Capacidades para la recuperación post desastre, en los diferentes niveles territoriales o sectoriales, fortalecidas</t>
  </si>
  <si>
    <t>Promoción de mesas técnicas territoriales y sectoriales para la recuperación post desastre</t>
  </si>
  <si>
    <t>Reducir los factores del riesgo y de la vulnerabilidad subyacentes y fortalecer una cultura de seguridad y el aumento de la resiliencia en los distintos niveles: nacional, departamental, municipal, local, sectorial y territorial del país.</t>
  </si>
  <si>
    <t>Manual de Gestión Municipal socializado a nivel territorial.</t>
  </si>
  <si>
    <t>Plataforma Metropolitana con conocimiento sobre el uso del manual de Gestión Municipal.</t>
  </si>
  <si>
    <t>Manual de Gestión Municipal revisado, validado y adecuado para contextos específicos.</t>
  </si>
  <si>
    <t xml:space="preserve"> Ejes del Protocolo de Recuperación Post-desastre desarrollados.</t>
  </si>
  <si>
    <t>2 ejes del Protocolo de Recuperación desarrollados.</t>
  </si>
  <si>
    <t xml:space="preserve"> Proceso desarrollado en el Eje de Solución Habitacional monitoreado.</t>
  </si>
  <si>
    <t>Herramienta  para la medición de la vulnerabilidad social desarrollada.</t>
  </si>
  <si>
    <t>Documentos sobre vulnerabialidad social revisados.</t>
  </si>
  <si>
    <t>Herramientas  existentes para la medición de la vulnerabilidad social
 revisadas.</t>
  </si>
  <si>
    <t>Borrador de la
 herramienta para la medición de la vulnerabilidad social revisado.</t>
  </si>
  <si>
    <t>Estrategia de fortalecimiento de capital humano elaborada en el tema de niñez y adolescencia</t>
  </si>
  <si>
    <t>Estrategia de fortalecimiento de capital humano diseñada como primer borrador.</t>
  </si>
  <si>
    <t xml:space="preserve"> Borrador de  la estrategia con las instituciones regentes validado.</t>
  </si>
  <si>
    <t>Informes mensuales enviados por las Direcciones, Unidades de SE-CONRED y Unidade Ejecutoras de Proyectos ejecutados por CONRED  a Planificación</t>
  </si>
  <si>
    <t>Planificación y Desarrollo Institucional</t>
  </si>
  <si>
    <t>Informes Cuatrimestrales recibidos en la última semana de abril, agosto y noviembre 2013</t>
  </si>
  <si>
    <t>Informes cuatrimestrales coherentes enviados a las instituciones contraparte de Planificación, de acuerdo ala Ley.</t>
  </si>
  <si>
    <t>Un Informe de Gestión por Resultados 2013 de avance y un informe de gestión anual por resultados  entregados a SEGEPLAN, MINFIN,CGC, Secretaría de la Presidencia y otras dependencias públicas.</t>
  </si>
  <si>
    <t xml:space="preserve">Direcciones y Unidades de la SE-CONRED monitoreadas al menos una vez al mes que permitan verificar y constatar el avance de las actividades planteadas en el POA, de los Programas y proyectos en ejecución, del Fondo Nacional para Emergencias y del Fondo 061.        </t>
  </si>
  <si>
    <t>PROGRAMA DE FORTALECIMIENTO Y MODERNIZACIÓN DE CONRED integrado por Planes, programas y proyectos priorizados por el Consejo Nacional de CONRED y por Secretario Ejecutivo de CONRED elaborados y gestionados</t>
  </si>
  <si>
    <t>Programa de asistencia técnica realizado para preparar personas delas Direcciones y Unidades de SE-CONRED</t>
  </si>
  <si>
    <t>Cartera de proyectos priorizados integrados al Programa de fortalecimiento y modernización de la CONRED</t>
  </si>
  <si>
    <t>Mesa de gestión y búsqueda de financiamiento establecida en SEGEPLAN</t>
  </si>
  <si>
    <t>Consultorìas base para construcciòn de edificio de la sede de CONRED</t>
  </si>
  <si>
    <t>POA 2014 enviado a SEGEPLAN, MINFIN  y Contraloría General de Cuentas y al Congreso de la República, Secretaría General de la Presidencia y otras.</t>
  </si>
  <si>
    <t>POAs de Direcciones y Unidades elaboradas</t>
  </si>
  <si>
    <t>Comunidades con diagnóstico realizado. (diagnóstico en cuando a organización comunitaria).</t>
  </si>
  <si>
    <t>Comunidades capacitadas en la temática de SAT.</t>
  </si>
  <si>
    <t>Bases de radio del Sistema de Alerta Temprana con monitoreo constante realizado.</t>
  </si>
  <si>
    <t>Sensores de nivel de río y Sensores para inundaciones repentinas fabricados, instalados y con mantenimiento y en òptimas condiciones.</t>
  </si>
  <si>
    <t>Mástiles de Alerta Temprana de huracanes en el Atlántico con mantenimiento.</t>
  </si>
  <si>
    <t xml:space="preserve"> Sistemas de radiocumunicación en comunidades pertenecientes a los SAT, con mantenimientos.</t>
  </si>
  <si>
    <t>Asesoría y acompañamiento a los socios DIPECHO VIII.</t>
  </si>
  <si>
    <t>Talleres con el tema de SAT elaborados.</t>
  </si>
  <si>
    <t>Sistema de Radio Comunicación y Alerta Sonora del Volcán de Fuego Fortalecido</t>
  </si>
  <si>
    <t>Extensómetros fabricados para ser utilizados en la zona 1 de Mixco como apoyo al monitoreo realizado por el Departamento de Monitoreo y Análisis de Riesgo.</t>
  </si>
  <si>
    <t>Extensómetros instalados en la zona 1 de Mixco como apoyo al monitoreo realizado por el Departamento de Monitoreo y Análisis de Riesgo.</t>
  </si>
  <si>
    <t>Evaluaciones de habitabilidad según aspectos geológicos e hidrometeorológicos dentro de los diferentes procesos de reconstrucción</t>
  </si>
  <si>
    <t>Evaluaciones de factibilidad según aspectos geológicos e hidrometeorológicos dentro del proceso e construcción de infraestructura</t>
  </si>
  <si>
    <t>Evaluaciones de situación según aspectos geológicos e hidrometeorológicos, en eventos ocurridos o por ocurrir</t>
  </si>
  <si>
    <t>Asesorías técnicas como seguimiento a eventos en proceso</t>
  </si>
  <si>
    <t>Participación activa en mesas de discusión y toma de decisiones en el tema de amenazas geológicas e hidrometeorológicas y vulnerabilidades físicas</t>
  </si>
  <si>
    <t>Participación en Consejo Cientírica de la SE-CONRED en relación a las áreas inestables de la Zona 1 de Mixco y Km 309.2 San Pedro Necta, Huehuetenango</t>
  </si>
  <si>
    <t>Asesorías técnica para el proceso de adaptación de las Normas de Reducción a Desastres (NRD 1 Y 2).</t>
  </si>
  <si>
    <t>Evaluaciones a edificios o nuevas contrucciones realizadas.</t>
  </si>
  <si>
    <t>Inducciones sobre la implementación y evaluación de la NRD 2 realizadas para técnicos de autoridades competentes, persona individual, gobierno o entidades que lo soliciten.</t>
  </si>
  <si>
    <t>Protocolo de causa y daño de la SE-CONRED en versión previa a su aprovación por el consejo.</t>
  </si>
  <si>
    <t>Evaluaciones de amenazas y vulnerabilidad estructural realizadas.</t>
  </si>
  <si>
    <t>Asesorías en las propuestas de tipológica construída para vivienda popular.</t>
  </si>
  <si>
    <t>Opiniones técnicas emitidas sobre obras de mitigación.</t>
  </si>
  <si>
    <t>Lineamientos y criterios básicos para la construcción segura, promovidos a través de capacitaciones y Asesorías.</t>
  </si>
  <si>
    <t>Evaluaciones de  las edificaciones de ministerios, centro de servicios y propiedad privada.</t>
  </si>
  <si>
    <t>Actualizacion Protocolo Causa y Daño</t>
  </si>
  <si>
    <t>Asesoría- evaluación  brindada a las obras de mitigación realizadas a cargo de la DCG y COVIAL.</t>
  </si>
  <si>
    <t xml:space="preserve"> Informes de identificación de  potenciales amenazas en sitios propuestos para el traslado de familias.</t>
  </si>
  <si>
    <t>Asesoría y acompañamiento en el proyecto "Fortalecimiento de Capacidades para la Gestión Integral del Riesgo de Desastres</t>
  </si>
  <si>
    <t>Elaboración de la 1a. Aproximación de Escenario de riesgo sísmico  Centro Histórico de la ciudad de Quetzaltenango</t>
  </si>
  <si>
    <t>Adnimistracion adecuada de las emergencias, aplicados los protocolos y metodologias facilitado el despliegue de informacion sobre eventos adversosque se produscan en el pais</t>
  </si>
  <si>
    <t>Respuesta</t>
  </si>
  <si>
    <t>Fortalecidas las capacidades en el sistema CONRED en procesos de Respuesta</t>
  </si>
  <si>
    <t>Realizados los ejercicios de simulación o simulacro.</t>
  </si>
  <si>
    <t>Fortalecido el equipo humano, técnico y herramientas para la atención de emergencias</t>
  </si>
  <si>
    <t>Reuniones, tálleres, conferencias, cursos nacionales e internacionales</t>
  </si>
  <si>
    <t>Reuniones técnico científicas realizadas</t>
  </si>
  <si>
    <t>Analizadas verificada y tabulada la información de la base de datos para ser trasladada a las diferentes estructuras y organizaciones.</t>
  </si>
  <si>
    <t>Actualizados los planes de respuesta a diferentes niveles</t>
  </si>
  <si>
    <t>Habilitado el COE Nacional</t>
  </si>
  <si>
    <t>Fortalecida la capacidad a través de  talleres y foros y reuniones como facilitadotes en el tema de respuesta</t>
  </si>
  <si>
    <t>Actualizados los formularios, formatos y guías para elaborar procedimientos para respuesta</t>
  </si>
  <si>
    <t>Formulados, y ejecutados los C11 proyectos nacionales e internacionales</t>
  </si>
  <si>
    <t>Atendidas las emergencias por medio de la activación de sectores y funciones del plan nacional de respuesta</t>
  </si>
  <si>
    <t>Obtenidos los recursos para mantener abastecidos los cuartos de reacción inmediata ( alimentos, agua, frazadas y esponja</t>
  </si>
  <si>
    <t>Identificadas, supervisadas y monitoreo de áreas de riego de las distintas regiones del País</t>
  </si>
  <si>
    <t xml:space="preserve">Planes de Prevención para Incendios Forestales
</t>
  </si>
  <si>
    <t>Plan Nacional de Prevención  para Incendios Forestales</t>
  </si>
  <si>
    <t>Capacitados en atención, control y liquidación de incendios forestales</t>
  </si>
  <si>
    <t>Informe Final de la Temporada de Incendios Forestales 2011-2012</t>
  </si>
  <si>
    <t>Protocolos de Respuesta en campo aplicados de manera eficaz durante la ocurrencia de un evento, e incidente, emergencia o desastre .</t>
  </si>
  <si>
    <t>Sistema de Comando de Incidentes</t>
  </si>
  <si>
    <t>Curso Básico de Sistema de Comando de Incidentes impartido</t>
  </si>
  <si>
    <t>Curso de Primera Respuesta a Incidentes con Materiales Peligrosos impartido</t>
  </si>
  <si>
    <t>Curso de Rescate en Estructuras Colapsadas Nivel Liviano impartido</t>
  </si>
  <si>
    <t>Taller del Curso de Rescate en Estructuras Colapsadas Nivel Liviano impartido</t>
  </si>
  <si>
    <t>Curso Capacitación Interactiva</t>
  </si>
  <si>
    <t>Demostraciones sobre la organización y funcionamiento ERI, a través de demostraciones rápidas</t>
  </si>
  <si>
    <t>Simulacro de Sismo, Evaluación del PIR</t>
  </si>
  <si>
    <t>Simulacro combinado</t>
  </si>
  <si>
    <t>Activación del ERI  por Erupccion del Volcan de Fuego</t>
  </si>
  <si>
    <t>Activación ERI en Prevención por  ejecucion de la Caravana de la Rana</t>
  </si>
  <si>
    <t>Nexos de coordinación interinstitucional fortalecidos a través de la capacitación de Enlaces nacionales al sistema CONRED.     Gestiónes de cooperación Nacional e Internacional realizadas.</t>
  </si>
  <si>
    <t>Coordinación</t>
  </si>
  <si>
    <t>Información actualizada de cooperación y enlaces en la página web</t>
  </si>
  <si>
    <t>Matriz de evaluación  de los expedientes de los procesos de cooperación nacional e internacional</t>
  </si>
  <si>
    <t>Matriz de evaluación  de los expedientes de los procesos de enlaces</t>
  </si>
  <si>
    <t>Segumiento y monitoreo a la reestructuración efectuada en el 2012 al archivo de Cooperación Nacional e Internacional</t>
  </si>
  <si>
    <t>Base de datos sistematizada sobre Convenios y cartas de entendimiento para el seguimiento de su cumplimiento de acuerdo a los compromisos establecidos y alcance de resultados por las diferentes Direcciones</t>
  </si>
  <si>
    <t>Segumiento y monitoreo a la reestructuración efectuada en el 2012 al archivo del Sistema de Enlaces</t>
  </si>
  <si>
    <t>Anteproyecto de Exoneración de impuestos para trámites del ingreso de la cooperación internacional</t>
  </si>
  <si>
    <t>Herramientas utilizadas en la atención de desastres; unificados y consensuados con la Red Humanitaria.</t>
  </si>
  <si>
    <t>Reuniones a nivel Grupo Ejecutivo de Trabajo, técnico, directivo y al pleno con los actores de la Red Humanitaria para implementación de capacidades para gestión de riesgo</t>
  </si>
  <si>
    <t>Guía de Cooperación Nacional e Internacional, en la cual se clasifique a los cooperantes según sus ejes estratégicos, y la gestión de fondos para impresión de la misma.</t>
  </si>
  <si>
    <t>manuales de prodecimientos entre CCAH y Cancilleria validados y Actualizados y reproducidos.</t>
  </si>
  <si>
    <t>Generar Informes de las donaciones recibidas y su distribución en los diferentes municipios y departamentos (mínimo dos anuales)</t>
  </si>
  <si>
    <t>Matriz de recursos gestionados con la cooperación nacional e internacional en situaciones de emergencia originados por desastres de origen natural, socio-natural o antropogénico
y para el cumplimiento de los objetivos estratégicos institucionales a solicitud de los programas de la Secretaría Ejecutiva en RRD, adaptación al CC, MIC y GIR</t>
  </si>
  <si>
    <t>Monitoreo Proyecto "Cascos Blancos -OEA" (Voluntariado)</t>
  </si>
  <si>
    <t>Seguimiento, monitoreo y evaluación de la Cooperación Técnica no reembolsable que se desarrolla con el Banco Interamericano de Desarrollo  "Fortalecimiento de Capacidades para le Gestión Integral del Riesgo de Desastres"</t>
  </si>
  <si>
    <t>InforMes de seguimiento, monitoreo y evaluación de los diferentes proyectos que se desarrollan en conjunto con los cooperantes nacionales e internacionales (Dipecho, Consorcio, Cooperación Italiana, etc. Entre otros)</t>
  </si>
  <si>
    <t>proyecto para Reducción de Riesgo a Desastres -BOSAI  2 -con la Agencia de Cooperación Internacional del Japón (JICA); CEPREDENAC y SE-CONRED, formulado, desarrollado y monitoreado. .</t>
  </si>
  <si>
    <t>Diagnostico para identificar los recursos nacionales disponibles de las diferentes sistematizaciones y cooperaciones que conforman el Sistema Requerido</t>
  </si>
  <si>
    <t>Personal enlace ante SE-CONRED, con conocimiento sobre los lineamientos de Esfera</t>
  </si>
  <si>
    <t>Talleres realizados para socializar la Política de Gestión Integral de Riesgo (19 Enlaces capacitados)</t>
  </si>
  <si>
    <t>Apoyo a la DGIR para seguimiento de la Mesa Nacional de Diálogo en Reducción de Riesgo a Desastres incluyendo a sus diferentes comisiones y Sectores</t>
  </si>
  <si>
    <t>Reuniones de Enlaces Naciones y Consejo Nacional de Representantes de Cepredenac, realizadas y con seguimiento</t>
  </si>
  <si>
    <t>Manual CCAH (MECREG) Homologado a nivel regional</t>
  </si>
  <si>
    <t>Relación con la iniciativa privada, en seguimiento</t>
  </si>
  <si>
    <t xml:space="preserve">Taller de divulgación del Manual de Enlaces Interinstitucionales, revisado e impresión final  </t>
  </si>
  <si>
    <t>Reunión de divulgación e los planes, protocolos e instrumentos definidos a los Enlaces durante todo el año</t>
  </si>
  <si>
    <t>Plan con la DGIR para la creación e integración de las unidades de Gestión de Riesgo de las diferentes instituciones que conforman el Sistema CONRED</t>
  </si>
  <si>
    <t>Informes sobre el seguimiento a las diferentes comisiones integradas por los Enlaces (albergues, SESAN, H1N1, Seguridad Vial, Etc. Entre otras)</t>
  </si>
  <si>
    <t>Correcto control en la recepción y entrega de Evaluación de Causa y Daño (Certificaciones)</t>
  </si>
  <si>
    <t>Monitoreo y socialización con la Jefatura de RRHH, de los programas de Becas y seguimiento a los procesos</t>
  </si>
  <si>
    <t>Plan de capacidades elaborado y ejecutado que haya permitido capacitar en sus funciones y aciones relativas a la temática de la Gestión para Reducción de Riesgo a desastres a los miembros del Sistema CONRED</t>
  </si>
  <si>
    <t>Talleres de divulgación y concientización de la importancia de los Enlaces en el Sistema CONRED a Nivel Departamental y Municipal a nivel de todo el país</t>
  </si>
  <si>
    <t>Personal para el cumplimiento de la misión institucional, calificado y capacitado.</t>
  </si>
  <si>
    <t xml:space="preserve"> Proceso de Reclutamiento y Selección de Personal, aplicado en función de optimizar el recurso humano</t>
  </si>
  <si>
    <t>Recursos Humanos</t>
  </si>
  <si>
    <t>Fomento del Desarrollo del Recurso Humano, mediante actividades de capacitación, sociales,  médicas, recreativas y motivacionales para el personal y prestadores de servicios de la SE-CONRED</t>
  </si>
  <si>
    <t>Proceso de Evaluación del desempeño aplicado,  para determinar las fortalezas y debilidades del Recurso Humano contratado</t>
  </si>
  <si>
    <t>Procedimientos de gestión y administración del Recurso Humano, automatizados por medio de sistemas informáticos</t>
  </si>
  <si>
    <t>Control de expedientes del Recurso Humano</t>
  </si>
  <si>
    <t>Procedimientos y procesos de Gestión del Recurso Humano, automatizados (definidos, aplicados, monitoreados y evaluados)</t>
  </si>
  <si>
    <t>Procedimientos y procesos de Administración del Recurso Humano, implementados, automatizados (definidos, aplicados, monitoreados y evaluados)</t>
  </si>
  <si>
    <t>R1. Diagnóstico sobre la organización interna y procedimientos utilizados  en las distintas direcciones y unidades de la  SECONRED, para determinar la eficiencia, apego a la legalidad y transparencia en el uso de los recursos, realizado y ejecutado.</t>
  </si>
  <si>
    <t>Elaboraciòn del Plan de trabajo para la realizaciòn del Diagnistico.</t>
  </si>
  <si>
    <t>Inspectoría General</t>
  </si>
  <si>
    <t>Recopilaciòn de la informaciòn.</t>
  </si>
  <si>
    <t>Elaboraciòn de  Informes finales.</t>
  </si>
  <si>
    <t>R2. Diagnóstico sobre la organización interna y procedimientos utilizados  en las distintas sedes regionales y departamentales de la  SECONRED, para determinar la eficiencia, apego a la legalidad y transparencia en el uso de los recursos, realizado y ejecutado.</t>
  </si>
  <si>
    <t>R3. Investigaciones, con base a las denuncias recibidas, realizadas y verificadas.</t>
  </si>
  <si>
    <t>Elaboraciòn del Plan de trabajo para la realizaciòn de las investigaciones.</t>
  </si>
  <si>
    <t>Diagnóstico de las Investigaciones.</t>
  </si>
  <si>
    <t>Elaboraciòn de Informe.</t>
  </si>
  <si>
    <t xml:space="preserve"> Despacho superior, direcciones, unidades y Delegaciones Departamentales de la CONRED, asesoradas en aspectos legales solicitados y con apego a las leyes vigentes.</t>
  </si>
  <si>
    <t>Documentos legales- Administrativos de la SE-CONRED y las sesiones del Consejo Nacional de Reducción de Desastres elaborados y revisados.</t>
  </si>
  <si>
    <t>Asesoría Jurídica</t>
  </si>
  <si>
    <t>Opiniones Juridicas dentro del marco del Estado de Derecho, elaboradas, sancionadas y verificadas.</t>
  </si>
  <si>
    <t>Información  proporcionada de acuerdo a lo solicitado según Decreto Legíslativo No. 57-2008.</t>
  </si>
  <si>
    <t>Respuesta a la Información solicitada a la Unidad de Información Pública</t>
  </si>
  <si>
    <t>Información Pública</t>
  </si>
  <si>
    <t>Información proporcionada  a solicitud de los interesados, sistematizada para su fácil manejo con relación a Aspectos Legales, Técnico Científico en Reducción de Riesgos a Desastres, Registros Históricos, Recursos Humanos y Financiera Institucional</t>
  </si>
  <si>
    <t>Solicitud de Información atendidas en forma verbal, escrita, y vía electrónica, relacionadas a solicitudes con relación a Aspectos Legales, Técnico científico en Reducción de Riesgos a Desastres, Registros Históricos, Recursos Humanos y Financiera Institucional</t>
  </si>
  <si>
    <t>Informe Anual para la Procuraduría de los Derechos Humanos entregado y elaborado</t>
  </si>
  <si>
    <t>Instalaciones de la SE-CONRED adecuadas para el uso del personal.</t>
  </si>
  <si>
    <t xml:space="preserve">Construcción y ampliación de las actuales instalaciones fisicas de la SE-CONRED    bajo los lineamientos de la NRD2.                           </t>
  </si>
  <si>
    <t>Asesoría Específica</t>
  </si>
  <si>
    <t>espacio físico de las oficinas de CONRED adecuado para la carga ocupacional.</t>
  </si>
  <si>
    <t xml:space="preserve"> Escuela  de voluntariado  para la capacitación en  Gestion Integral de Riesgo  en Poptun Peten, implementada y funcionando.</t>
  </si>
  <si>
    <t>Instalaciones de la Escuela de voluntariado en Poptún Petén construídas.</t>
  </si>
  <si>
    <t>Licenciatura en Administración Pública y Gestión Integral  de Riesgo Socializada.</t>
  </si>
  <si>
    <t>Pensúm de la licenciatura en Administración pública y Gestión Integral de Riesgo  elaborado.</t>
  </si>
  <si>
    <t>Programa de cada cátedra para la licenciatura en Administración pública y Gestión Integral de Riesgo elaborado.</t>
  </si>
  <si>
    <t>Programa de Licenciatura socializado en la SE-CONRED.</t>
  </si>
  <si>
    <t xml:space="preserve"> Cuarto de Reaccion Inmediata (CRI) y Centro de Operaciones de Emergencia en  Izabal.</t>
  </si>
  <si>
    <t>Instalaciones del cuarto de reaccion y Centro de operaciones de Emeregencia en Izabal construídas.</t>
  </si>
  <si>
    <t>Museo Ludico de la Coordinadora  Nacional Para La Reduccion  al  Riesgo. ( CONRED), Implementado y equipado.</t>
  </si>
  <si>
    <t xml:space="preserve"> Anteproyecto de las Instalaciones del Museo elaborado.</t>
  </si>
  <si>
    <t xml:space="preserve"> Recursos finacieros a traves de Donaciones Locales e Internacionales gestionados.</t>
  </si>
  <si>
    <t>Primer museo Ludico de Gestion a la reduccion al Riesgo construído.</t>
  </si>
  <si>
    <t>Museo finalizado con equipo e instalaciones adecuadas para el público.</t>
  </si>
  <si>
    <t>Sistema de Monitoreo de Avances de  Proyectos de CONRED</t>
  </si>
  <si>
    <t>Sistema de Monitoreo implementado.</t>
  </si>
  <si>
    <t>Proceso de adscripción del terreno utilizado por Conred, en la actualidad, en la Avenida Hincapié 21-72, Zona 13, completado</t>
  </si>
  <si>
    <t>Seguimiento al proceso en MINFIN, Bienes del Estado y en Min.Comunicaciones, DGAC.</t>
  </si>
  <si>
    <t>Reglamento de la Ley de CONRED, implementado en la Secretaría Ejecutiva de CONRED</t>
  </si>
  <si>
    <t>Coordinar el proceso de implementación, a lo interno de la Sec. Ejecutiva de CONRED</t>
  </si>
  <si>
    <t>Coordinar el proceso de Socialización del Reglamento, a lo interno de la Sec. Ejecutiva de CONRED</t>
  </si>
  <si>
    <t>PIR actualizado e implementado en la Secretaría Ejecutiva de CONRED</t>
  </si>
  <si>
    <t>Coordinar el proceso de actualización del PIR</t>
  </si>
  <si>
    <t>Secretaria Ejecutiva de CONRED coordinada y administrada de forma eficiente y  eficaz</t>
  </si>
  <si>
    <t>Lobby Político realizado.</t>
  </si>
  <si>
    <t>Desapacho Superior</t>
  </si>
  <si>
    <t>Toma de decisiones oportuna con  base en  información generada por el sistema de información nacional.</t>
  </si>
  <si>
    <t>Representación legal de CONRED ejercida de acuerdo a la Ley y Reglamento de CONRED.</t>
  </si>
  <si>
    <t>Consejo Nacional para la Reducciòn de Desastres, convocados e informados  oportunamente  según Ley  y Reglamento de CONRED.</t>
  </si>
  <si>
    <t>Consejo Científico supervisado y convocado oportunamente.</t>
  </si>
  <si>
    <t xml:space="preserve">Información financiera revisada, que presente datos verídicos, razonables, oportunos y libres de errores importantes, asimismo  una planificación y ejecución presupuestaria que cumpla con las normas de Auditoria Gubernamental.   </t>
  </si>
  <si>
    <t>Control y supervisión de las operaciones de ingresos y egresos de fondos, observando la legitimidad y consistencia en la informacion contable-financiera.</t>
  </si>
  <si>
    <t>Auditoría Interna</t>
  </si>
  <si>
    <t>Ejecución presupuestaria revisada desde la programación, el avance, modificaciones, hasta el cumplimiento anual.</t>
  </si>
  <si>
    <t>Metas operativas de los planes, programas y proyectos ejecutados por la institución y sus entidades ejecutoras evaluadas, para contribuir con el fortalecimiento institucional</t>
  </si>
  <si>
    <t>Programas y proyectos  administrativos y operativos evaluados</t>
  </si>
  <si>
    <t xml:space="preserve"> Direcciones de la SE-CONRED asesoradas y apoyadas con los requerimientos que sean solicitados a la UDAI</t>
  </si>
  <si>
    <t>Implementación, seguimiento y actualización  de procedimientos preventivos, en cada etapa de los procesos administrativos y financieros,  aplicados de acuerdo a la normativa legal vigente, estructurados según las normas de control interno Gubernamental.</t>
  </si>
  <si>
    <t>Procesos de compra y pago revisados a través de documentos,  para presentar información confiable y libre de errores importantes.</t>
  </si>
  <si>
    <t>Procesos que generan desembolso de efectivo, revisados.</t>
  </si>
  <si>
    <t>Procesos de pago de sueldos y honorarios al personal de la SE-CONRED, revisados en su totalidad.</t>
  </si>
  <si>
    <t>Controles Internos  evaluados  que cumplan con la calidad, solidez  y suficiencia.</t>
  </si>
  <si>
    <t xml:space="preserve">Cumplimiento eficiente de los requerimientos institucionales de acuerdo al reglamento vigente y a  lo que norma la Contraloria General de Cuentas.  </t>
  </si>
  <si>
    <t>Personal capacitado, realizando un trabajo eficaz y eficiente,  para cumplir con los objetivos institucionales</t>
  </si>
  <si>
    <t>Atender  requerimientos de información interna y externa</t>
  </si>
  <si>
    <t>AÑO 2014</t>
  </si>
  <si>
    <t>Instalacion de equipo para reparación de llantas para flotilla de vehículos de la institución.</t>
  </si>
  <si>
    <t>Gasolinera remodelada, implementada y funcionando</t>
  </si>
  <si>
    <t>Evaluacion de equipo actual,asi como su contribucion en la eficiencia del departamento de transportes</t>
  </si>
  <si>
    <t>Remodelacion, instalacion y funcionamiento de la gasolinera</t>
  </si>
  <si>
    <t>Centro Avanzado de Comando, Control, Comunicación y Coordinacion C4a, Equipado, Amueblado y Funcionando.</t>
  </si>
  <si>
    <t>Adquisicion de mobiliario y readecuacion de furgón para prestar servicios, en emergencias a nivel nacional, disponible.</t>
  </si>
  <si>
    <t>Adquisicion de Equipo de computo y readecuacion de furgón para prestar servicios, en emergencias a nivel nacional, disponible.</t>
  </si>
  <si>
    <t>Redes Sociales del Sistema CONRED, incrementados e informados.</t>
  </si>
  <si>
    <t>Incrementar 1,000 seguidores mensuales en las redes sociales de Facebook, Twitter, Youtube, Flickr, RSS, Google</t>
  </si>
  <si>
    <t xml:space="preserve"> Temáticas de prevención y gestión de riesgo a desastres entre seguidores existentes de la SE-CONRED, en redes sociales</t>
  </si>
  <si>
    <t xml:space="preserve"> Procedimientos interinstitucionales y multidisciplinarios aplicados para evitar y mitigar el riesgo a desastres en los procesos de recuperación</t>
  </si>
  <si>
    <t>Promocionado y difundido el protocolo de recuperación post desastres en todos los niveles de intervención</t>
  </si>
  <si>
    <t>Recuperación</t>
  </si>
  <si>
    <t>Desarrollado el protocolo de recuperación post desastres a nivel institucional, sectorial y territorial</t>
  </si>
  <si>
    <t xml:space="preserve">Promocion de proyectos alternativos de rehabilitación y reconstrucción promovidos en concordancia con los ejes de intervención establecidos en el protocolo
</t>
  </si>
  <si>
    <t>Procesos de recuperación generados por la ocurrencia de eventos adversos de origen natural o provocado orientados de conformidad con la gestión para la reducción del riesgo a desastres</t>
  </si>
  <si>
    <t>Ejecucion de acciones de recuperación coordinadas con instituciones estatales y no estatales desde la respuesta</t>
  </si>
  <si>
    <t>Planes de rehabilitación y reconstrucción con transformación establecidos para las areas afectadas por desastres</t>
  </si>
  <si>
    <t>Herramientas de comunicación que han informado a los públicos interno y externo sobre las actividades que la SE-CONRED ha realizado.</t>
  </si>
  <si>
    <t>Redes de comunicadores sociales gubernamentales y del Sistema CONRED, estructuradas, con mantenimiento y participaciòn de las  diferentes campañas divulgativas.</t>
  </si>
  <si>
    <t>Información pùblica a través de medios de comunicación social    monitoreados y análizados.</t>
  </si>
  <si>
    <t>Campaña por sismos.</t>
  </si>
  <si>
    <t>Campaña por actividad volcánica.</t>
  </si>
  <si>
    <t>Cobertura comunicacional del 1er Simulacro Combinado.</t>
  </si>
  <si>
    <t>Atención a medios de comunicación y prensa.</t>
  </si>
  <si>
    <t xml:space="preserve">Vínculo entre los públicos internos y externos de la institución a través de la Página WEB y herramientas comunicacionales de tecnología, mantenido.  </t>
  </si>
  <si>
    <t xml:space="preserve">Integrar en una sola línea estratégica todos los esfuerzos comunicacionales que se realicen en el marco del Sistema CONRED, vinculando lo impulsado a través de proyectos de cooperación nacional e internacional en todos los niveles.  </t>
  </si>
  <si>
    <t>Reuniones de la Red de Comunicadores de Gobierno con el objeto de formar y capacitar a los comunicadores para actuar en situaciones de emergencia y desastres, realizadas.</t>
  </si>
  <si>
    <t>Noticiero semanal informativo y comunicativo a la población de las actividades que en gestión de riesgos se realizan a nivel, nacional, departamental, municipal, local, sectorial y territorial.</t>
  </si>
  <si>
    <t>Página Web actualizada y amigable con el medio ambiente.</t>
  </si>
  <si>
    <t>Seguidores de Redes Sociales informados y comunicados.</t>
  </si>
  <si>
    <t>Noticiero actualizado que informa, educa y comunica en red Youtube y pagina Web.</t>
  </si>
  <si>
    <t>Cabina de CONRED RADIO.</t>
  </si>
  <si>
    <t>Elaborar la Programación radial  de prueba.</t>
  </si>
  <si>
    <t>Elaborar material de radiodifusión  de CONRED RADIO.</t>
  </si>
  <si>
    <t>Convenios de cooperación interinstitucional  CONRED RADIO.</t>
  </si>
  <si>
    <t>Cobertura de comunicación sobre el simulacro Centroamericano.</t>
  </si>
  <si>
    <t xml:space="preserve">Ejecuciòn presuestaria conforme a los lineamientos emitidos por las instituciones reguladoras y fiscalizadoras del mismo; formular, dirigir, coordinar y supervisar las politicas y procedimientos administrativos de la instituciòn.  </t>
  </si>
  <si>
    <t>Administrativa – Financiera</t>
  </si>
  <si>
    <t>Cronogramas de trabajo mensualmente,  por cada area, por medio de los cuales se pueda determinar el avance y la inversiòn de tiempo en las diferentes actividades.</t>
  </si>
  <si>
    <t>Dirección Administrativa Financiera</t>
  </si>
  <si>
    <t>Reportes Financieros para el requerimientos de cuotas Normal y de Regularizacion,  devengado mensual, trimestral y anual para cubrir necesidades de la institución.</t>
  </si>
  <si>
    <t>Cur de compromisos y devengado para la ejecucion presupuestaria mensual, para cubrir necesidades de la institución.</t>
  </si>
  <si>
    <t>Manual de Procedimientos  para el manejo de fondos rotativos internos.</t>
  </si>
  <si>
    <t>Estados de cuenta emitidos por dia y por mes,  que demuestren los movimientos financieros de cada una de las cuentas monetarias de la Institución.</t>
  </si>
  <si>
    <t>Informes presupuestarios elaborados, emitidos y analizados por programa, sub programa, actividad y fuente de financiamiento.</t>
  </si>
  <si>
    <t>Actualizaciòn automatizada de los procesos de compras, inventarios y otros procesos relacionados al area administrativa, mensualmente.</t>
  </si>
  <si>
    <t>Herramientas de control de gastos e inversiòn, por renglòn presupuestario y de forma mensual.</t>
  </si>
  <si>
    <t>Manual de Procedimientos de Compras.</t>
  </si>
  <si>
    <t>Manual de Procedimientos de Control de Ingresos y Egresos de Mobilirio y Equipo.</t>
  </si>
  <si>
    <t>CONRED, fortalecida y modernizada en su infraestructua fisica, humana, tecnologica y equipada.</t>
  </si>
  <si>
    <t>Fortalecimiento Institucional</t>
  </si>
  <si>
    <t>100%  Inspeccionada Direcciòn de Logìstica.</t>
  </si>
  <si>
    <t>100%  Inspeccionada Direcciòn de Mitigaciòn.</t>
  </si>
  <si>
    <t>100%  Inspeccionada Delegaciòn de Antigua Guatemala, Sacatequez.</t>
  </si>
  <si>
    <t>100%  Inspeccionada Delegaciòn de Zacapa, Zacapa.</t>
  </si>
  <si>
    <t xml:space="preserve"> Documentos legales revisados</t>
  </si>
  <si>
    <t>Asesorias requeridas del despacho superior recibidas, tamitadas y notificadas</t>
  </si>
  <si>
    <t>Desarrollado el protocolo de recuperación post desastres, que identifica las fases de intervención por competencia institucional, sectorial y territorial propiciando la gestión local del riesgo en las comunidades afectadas</t>
  </si>
  <si>
    <t>Fortalecida la capacidad de atender la rehabilitación de lineas vitales, evitando generar nuevos riesgos</t>
  </si>
  <si>
    <t>Acompañadas a las instituciones en el proceso de recuperación integral</t>
  </si>
  <si>
    <t>Iniciado el proceso de documentación de los proyectos y se esta por concluir 3 proyectos financiados por Caritas de Guatemala</t>
  </si>
  <si>
    <t>Revisado y acompañado el proceso de documentación de la Dirección ante la ONSEC para su creación.</t>
  </si>
  <si>
    <t>Rediseñado el modelo de participación de la Dirección de Rehabilitación y Reconstrucción dentro de la SE-CONRED</t>
  </si>
  <si>
    <t>Replanteado el trabajo de la Dirección de Rehabilitación y Reconstrucción en el Plan Institucional de Respuesta -PIR-</t>
  </si>
  <si>
    <t>Capacitado el personal sobre metodologías y temas relacionados con la Recuperación ante desastres.</t>
  </si>
  <si>
    <t>Dotar de equipo mínimo de oficina y de campo a los colaboradores para las funciones de la Dirección</t>
  </si>
  <si>
    <t>Contratado el personal necesario para cobertura nacional</t>
  </si>
  <si>
    <t>Expedientes de la solicitud de información  pública</t>
  </si>
  <si>
    <t>Atención a personas para conocer los procesos de solicitud de informaicón pública</t>
  </si>
  <si>
    <t>Cuadro de solicitudes de información pública actualizada por mes.</t>
  </si>
  <si>
    <t>Informe de solicitudes realizadas y atendidas durante el año para la PDH.</t>
  </si>
  <si>
    <t>Gestión de fondos para el programa de Fortalecimiento y Modernización de CONRED.</t>
  </si>
  <si>
    <t>Programa de fortalecimiento y Modernización de CONRED.</t>
  </si>
  <si>
    <t>Adscripción del terreno  de actualmente utiliza SE-CONRED</t>
  </si>
  <si>
    <t>Reglamento de la ley de CONRED, publicado y aprobado.</t>
  </si>
  <si>
    <t>Implementación del reglamento de CONRED a nivel interno como interinstitucional.</t>
  </si>
  <si>
    <t>Coordinar dentro de SE-CONRED la ejecución del Plan Hambre cero.</t>
  </si>
  <si>
    <t>Asesoría contable al Secretarío Ejecutivo, para resolución de conflictos administrativos y contables.</t>
  </si>
  <si>
    <t>Construcción y ampliación de las Instalaciones físicas de la SE-CONRED bajo lineamientos de las Normas Para la Reducción de Desastres 2.</t>
  </si>
  <si>
    <t>Espacio físico de las oficinas de CONRED adecuadas para la carga ocupaciona.</t>
  </si>
  <si>
    <t>Gestiones para las Instalaciones de la Escuela de voluntariado  de Poptún Petén construídas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</si>
</sst>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[$-C0A]General"/>
    <numFmt numFmtId="173" formatCode="[$-C0A]0"/>
    <numFmt numFmtId="174" formatCode="#,##0.00&quot; &quot;[$€-C0A];[Red]&quot;-&quot;#,##0.00&quot; &quot;[$€-C0A]"/>
    <numFmt numFmtId="175" formatCode="#,##0.00&quot; € &quot;;&quot;-&quot;#,##0.00&quot; € &quot;;&quot; -&quot;#&quot; € &quot;;@&quot; &quot;"/>
    <numFmt numFmtId="176" formatCode="&quot; Q&quot;#,##0.00&quot; &quot;;&quot; Q(&quot;#,##0.00&quot;)&quot;;&quot; Q-&quot;#&quot; &quot;;@&quot; &quot;"/>
    <numFmt numFmtId="177" formatCode="0.00_);[Red]\(0.00\)"/>
    <numFmt numFmtId="178" formatCode="0.0%"/>
  </numFmts>
  <fonts count="37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8"/>
      <name val="Calibri1"/>
      <family val="0"/>
    </font>
    <font>
      <b/>
      <i/>
      <sz val="16"/>
      <color indexed="8"/>
      <name val="Arial"/>
      <family val="2"/>
    </font>
    <font>
      <sz val="10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Black"/>
      <family val="2"/>
    </font>
    <font>
      <b/>
      <sz val="10"/>
      <color indexed="8"/>
      <name val="Trebuchet MS"/>
      <family val="2"/>
    </font>
    <font>
      <sz val="8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1" applyNumberFormat="0" applyAlignment="0" applyProtection="0"/>
    <xf numFmtId="0" fontId="16" fillId="13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172" fontId="21" fillId="0" borderId="0">
      <alignment/>
      <protection/>
    </xf>
    <xf numFmtId="172" fontId="22" fillId="0" borderId="0">
      <alignment/>
      <protection/>
    </xf>
    <xf numFmtId="176" fontId="0" fillId="0" borderId="0">
      <alignment/>
      <protection/>
    </xf>
    <xf numFmtId="0" fontId="21" fillId="17" borderId="4">
      <alignment/>
      <protection/>
    </xf>
    <xf numFmtId="0" fontId="23" fillId="0" borderId="0">
      <alignment horizontal="center"/>
      <protection/>
    </xf>
    <xf numFmtId="0" fontId="23" fillId="0" borderId="0">
      <alignment horizontal="center" textRotation="90"/>
      <protection/>
    </xf>
    <xf numFmtId="0" fontId="10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10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5" borderId="4" applyNumberFormat="0" applyFont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174" fontId="25" fillId="0" borderId="0">
      <alignment/>
      <protection/>
    </xf>
    <xf numFmtId="0" fontId="13" fillId="9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Fill="1" applyBorder="1" applyAlignment="1">
      <alignment horizontal="justify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justify" vertical="center" wrapText="1" readingOrder="1"/>
    </xf>
    <xf numFmtId="0" fontId="2" fillId="1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19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19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5" fontId="2" fillId="19" borderId="10" xfId="47" applyNumberFormat="1" applyFont="1" applyFill="1" applyBorder="1" applyAlignment="1" applyProtection="1">
      <alignment horizontal="center" vertical="center" wrapText="1"/>
      <protection/>
    </xf>
    <xf numFmtId="176" fontId="2" fillId="19" borderId="10" xfId="0" applyNumberFormat="1" applyFont="1" applyFill="1" applyBorder="1" applyAlignment="1">
      <alignment horizontal="left" vertical="center" wrapText="1"/>
    </xf>
    <xf numFmtId="2" fontId="2" fillId="19" borderId="10" xfId="0" applyNumberFormat="1" applyFont="1" applyFill="1" applyBorder="1" applyAlignment="1">
      <alignment horizontal="left" vertical="center" wrapText="1"/>
    </xf>
    <xf numFmtId="49" fontId="2" fillId="19" borderId="10" xfId="0" applyNumberFormat="1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justify" wrapText="1"/>
    </xf>
    <xf numFmtId="0" fontId="2" fillId="19" borderId="10" xfId="0" applyFont="1" applyFill="1" applyBorder="1" applyAlignment="1">
      <alignment horizontal="left" vertical="center" wrapText="1"/>
    </xf>
    <xf numFmtId="0" fontId="2" fillId="19" borderId="10" xfId="59" applyFont="1" applyFill="1" applyBorder="1" applyAlignment="1">
      <alignment horizontal="left" vertical="center" wrapText="1"/>
      <protection/>
    </xf>
    <xf numFmtId="0" fontId="2" fillId="19" borderId="10" xfId="0" applyFont="1" applyFill="1" applyBorder="1" applyAlignment="1">
      <alignment horizontal="left" wrapText="1"/>
    </xf>
    <xf numFmtId="0" fontId="2" fillId="19" borderId="10" xfId="0" applyFont="1" applyFill="1" applyBorder="1" applyAlignment="1">
      <alignment vertical="center" wrapText="1"/>
    </xf>
    <xf numFmtId="0" fontId="2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vertical="center" wrapText="1" shrinkToFit="1"/>
    </xf>
    <xf numFmtId="0" fontId="2" fillId="19" borderId="10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172" fontId="2" fillId="0" borderId="13" xfId="4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2" fontId="2" fillId="0" borderId="10" xfId="4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2" fontId="2" fillId="0" borderId="10" xfId="45" applyFont="1" applyFill="1" applyBorder="1" applyAlignment="1">
      <alignment horizontal="center" vertical="center" wrapText="1"/>
      <protection/>
    </xf>
    <xf numFmtId="172" fontId="2" fillId="0" borderId="16" xfId="45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2" fontId="28" fillId="0" borderId="13" xfId="45" applyFont="1" applyBorder="1" applyAlignment="1">
      <alignment horizontal="center" vertical="center" wrapText="1"/>
      <protection/>
    </xf>
    <xf numFmtId="172" fontId="28" fillId="0" borderId="13" xfId="45" applyFont="1" applyBorder="1" applyAlignment="1">
      <alignment horizontal="center" vertical="center" wrapText="1"/>
      <protection/>
    </xf>
    <xf numFmtId="172" fontId="28" fillId="0" borderId="10" xfId="45" applyFont="1" applyBorder="1" applyAlignment="1">
      <alignment horizontal="center" vertical="center" wrapText="1"/>
      <protection/>
    </xf>
    <xf numFmtId="172" fontId="28" fillId="0" borderId="10" xfId="45" applyFont="1" applyBorder="1" applyAlignment="1">
      <alignment horizontal="center" vertical="center" wrapText="1"/>
      <protection/>
    </xf>
    <xf numFmtId="172" fontId="28" fillId="0" borderId="16" xfId="45" applyFont="1" applyBorder="1" applyAlignment="1">
      <alignment horizontal="center" vertical="center" wrapText="1"/>
      <protection/>
    </xf>
    <xf numFmtId="172" fontId="28" fillId="0" borderId="16" xfId="45" applyFont="1" applyBorder="1" applyAlignment="1">
      <alignment horizontal="center" vertical="center" wrapText="1"/>
      <protection/>
    </xf>
    <xf numFmtId="172" fontId="2" fillId="0" borderId="13" xfId="45" applyFont="1" applyFill="1" applyBorder="1" applyAlignment="1">
      <alignment horizontal="center" vertical="center" wrapText="1"/>
      <protection/>
    </xf>
    <xf numFmtId="172" fontId="2" fillId="0" borderId="10" xfId="45" applyFont="1" applyFill="1" applyBorder="1" applyAlignment="1">
      <alignment horizontal="center" vertical="center" wrapText="1"/>
      <protection/>
    </xf>
    <xf numFmtId="172" fontId="2" fillId="19" borderId="10" xfId="45" applyFont="1" applyFill="1" applyBorder="1" applyAlignment="1">
      <alignment horizontal="center" vertical="center" wrapText="1"/>
      <protection/>
    </xf>
    <xf numFmtId="172" fontId="2" fillId="19" borderId="16" xfId="45" applyFont="1" applyFill="1" applyBorder="1" applyAlignment="1">
      <alignment horizontal="center" vertical="center" wrapText="1"/>
      <protection/>
    </xf>
    <xf numFmtId="172" fontId="28" fillId="19" borderId="13" xfId="45" applyFont="1" applyFill="1" applyBorder="1" applyAlignment="1">
      <alignment horizontal="center" vertical="center" wrapText="1"/>
      <protection/>
    </xf>
    <xf numFmtId="172" fontId="28" fillId="19" borderId="10" xfId="45" applyFont="1" applyFill="1" applyBorder="1" applyAlignment="1">
      <alignment horizontal="center" vertical="center" wrapText="1"/>
      <protection/>
    </xf>
    <xf numFmtId="172" fontId="28" fillId="0" borderId="10" xfId="45" applyFont="1" applyFill="1" applyBorder="1" applyAlignment="1">
      <alignment horizontal="center" vertical="center" wrapText="1"/>
      <protection/>
    </xf>
    <xf numFmtId="172" fontId="28" fillId="19" borderId="10" xfId="45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2" fillId="19" borderId="10" xfId="45" applyNumberFormat="1" applyFont="1" applyFill="1" applyBorder="1" applyAlignment="1">
      <alignment horizontal="center" vertical="center" wrapText="1"/>
      <protection/>
    </xf>
    <xf numFmtId="172" fontId="2" fillId="19" borderId="10" xfId="46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0" fontId="2" fillId="0" borderId="0" xfId="0" applyNumberFormat="1" applyFont="1" applyAlignment="1">
      <alignment/>
    </xf>
    <xf numFmtId="9" fontId="2" fillId="0" borderId="0" xfId="61" applyFont="1" applyAlignment="1">
      <alignment/>
    </xf>
    <xf numFmtId="40" fontId="2" fillId="0" borderId="10" xfId="0" applyNumberFormat="1" applyFont="1" applyBorder="1" applyAlignment="1">
      <alignment/>
    </xf>
    <xf numFmtId="40" fontId="28" fillId="0" borderId="10" xfId="0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/>
    </xf>
    <xf numFmtId="40" fontId="2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30" fillId="0" borderId="18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Fill="1" applyAlignment="1">
      <alignment/>
    </xf>
    <xf numFmtId="0" fontId="33" fillId="0" borderId="0" xfId="58" applyFont="1">
      <alignment/>
      <protection/>
    </xf>
    <xf numFmtId="9" fontId="31" fillId="0" borderId="0" xfId="61" applyFont="1" applyAlignment="1">
      <alignment/>
    </xf>
    <xf numFmtId="40" fontId="31" fillId="0" borderId="0" xfId="0" applyNumberFormat="1" applyFont="1" applyAlignment="1">
      <alignment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0" fontId="30" fillId="0" borderId="20" xfId="0" applyNumberFormat="1" applyFont="1" applyBorder="1" applyAlignment="1">
      <alignment horizontal="center" vertical="center"/>
    </xf>
    <xf numFmtId="0" fontId="33" fillId="0" borderId="20" xfId="0" applyFont="1" applyFill="1" applyBorder="1" applyAlignment="1" applyProtection="1">
      <alignment horizontal="left" vertical="center" wrapText="1"/>
      <protection/>
    </xf>
    <xf numFmtId="0" fontId="33" fillId="20" borderId="20" xfId="58" applyFont="1" applyFill="1" applyBorder="1" applyAlignment="1">
      <alignment horizontal="center" vertical="center" wrapText="1"/>
      <protection/>
    </xf>
    <xf numFmtId="40" fontId="31" fillId="0" borderId="20" xfId="0" applyNumberFormat="1" applyFont="1" applyBorder="1" applyAlignment="1">
      <alignment/>
    </xf>
    <xf numFmtId="0" fontId="31" fillId="0" borderId="20" xfId="0" applyFont="1" applyBorder="1" applyAlignment="1">
      <alignment/>
    </xf>
    <xf numFmtId="0" fontId="33" fillId="21" borderId="20" xfId="0" applyFont="1" applyFill="1" applyBorder="1" applyAlignment="1" applyProtection="1">
      <alignment horizontal="left" vertical="center" wrapText="1"/>
      <protection/>
    </xf>
    <xf numFmtId="0" fontId="33" fillId="0" borderId="20" xfId="48" applyFont="1" applyFill="1" applyBorder="1" applyAlignment="1" applyProtection="1">
      <alignment horizontal="left" vertical="center" wrapText="1"/>
      <protection/>
    </xf>
    <xf numFmtId="0" fontId="33" fillId="0" borderId="20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horizontal="justify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0" fontId="33" fillId="20" borderId="20" xfId="0" applyFont="1" applyFill="1" applyBorder="1" applyAlignment="1">
      <alignment horizontal="left" vertical="center" wrapText="1"/>
    </xf>
    <xf numFmtId="0" fontId="33" fillId="20" borderId="20" xfId="0" applyFont="1" applyFill="1" applyBorder="1" applyAlignment="1" applyProtection="1">
      <alignment horizontal="left" vertical="center" wrapText="1"/>
      <protection/>
    </xf>
    <xf numFmtId="0" fontId="32" fillId="0" borderId="20" xfId="0" applyFont="1" applyFill="1" applyBorder="1" applyAlignment="1">
      <alignment horizontal="justify" vertical="top" wrapText="1"/>
    </xf>
    <xf numFmtId="0" fontId="33" fillId="20" borderId="20" xfId="0" applyFont="1" applyFill="1" applyBorder="1" applyAlignment="1">
      <alignment vertical="top" wrapText="1"/>
    </xf>
    <xf numFmtId="4" fontId="30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9" fontId="31" fillId="0" borderId="0" xfId="61" applyNumberFormat="1" applyFont="1" applyAlignment="1">
      <alignment/>
    </xf>
    <xf numFmtId="0" fontId="30" fillId="0" borderId="0" xfId="0" applyFont="1" applyBorder="1" applyAlignment="1">
      <alignment horizontal="center" vertical="center"/>
    </xf>
    <xf numFmtId="40" fontId="30" fillId="0" borderId="0" xfId="0" applyNumberFormat="1" applyFont="1" applyBorder="1" applyAlignment="1">
      <alignment horizontal="center" vertical="center"/>
    </xf>
    <xf numFmtId="40" fontId="31" fillId="0" borderId="0" xfId="0" applyNumberFormat="1" applyFont="1" applyBorder="1" applyAlignment="1">
      <alignment/>
    </xf>
    <xf numFmtId="0" fontId="2" fillId="19" borderId="10" xfId="0" applyFont="1" applyFill="1" applyBorder="1" applyAlignment="1">
      <alignment horizontal="left" vertical="center" wrapText="1"/>
    </xf>
    <xf numFmtId="0" fontId="28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8" fillId="19" borderId="21" xfId="0" applyFont="1" applyFill="1" applyBorder="1" applyAlignment="1">
      <alignment horizontal="left" vertical="center" wrapText="1"/>
    </xf>
    <xf numFmtId="0" fontId="28" fillId="19" borderId="22" xfId="0" applyFont="1" applyFill="1" applyBorder="1" applyAlignment="1">
      <alignment horizontal="left" vertical="center" wrapText="1"/>
    </xf>
    <xf numFmtId="0" fontId="28" fillId="19" borderId="10" xfId="0" applyFont="1" applyFill="1" applyBorder="1" applyAlignment="1">
      <alignment horizontal="justify" wrapText="1"/>
    </xf>
    <xf numFmtId="0" fontId="28" fillId="19" borderId="23" xfId="0" applyFont="1" applyFill="1" applyBorder="1" applyAlignment="1">
      <alignment horizontal="center" wrapText="1"/>
    </xf>
    <xf numFmtId="172" fontId="2" fillId="0" borderId="24" xfId="45" applyFont="1" applyFill="1" applyBorder="1" applyAlignment="1">
      <alignment horizontal="center" vertical="center" wrapText="1"/>
      <protection/>
    </xf>
    <xf numFmtId="172" fontId="2" fillId="0" borderId="25" xfId="45" applyFont="1" applyFill="1" applyBorder="1" applyAlignment="1">
      <alignment horizontal="center" vertical="center" wrapText="1"/>
      <protection/>
    </xf>
    <xf numFmtId="172" fontId="2" fillId="0" borderId="26" xfId="45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center" vertical="center" wrapText="1"/>
    </xf>
    <xf numFmtId="172" fontId="28" fillId="0" borderId="24" xfId="45" applyFont="1" applyFill="1" applyBorder="1" applyAlignment="1">
      <alignment horizontal="center" vertical="center" wrapText="1"/>
      <protection/>
    </xf>
    <xf numFmtId="172" fontId="28" fillId="0" borderId="25" xfId="45" applyFont="1" applyFill="1" applyBorder="1" applyAlignment="1">
      <alignment horizontal="center" vertical="center" wrapText="1"/>
      <protection/>
    </xf>
    <xf numFmtId="172" fontId="28" fillId="0" borderId="26" xfId="45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center" vertical="center" wrapText="1"/>
    </xf>
    <xf numFmtId="0" fontId="28" fillId="19" borderId="27" xfId="0" applyFont="1" applyFill="1" applyBorder="1" applyAlignment="1">
      <alignment horizontal="center" wrapText="1"/>
    </xf>
    <xf numFmtId="0" fontId="28" fillId="19" borderId="28" xfId="0" applyFont="1" applyFill="1" applyBorder="1" applyAlignment="1">
      <alignment horizontal="center" wrapText="1"/>
    </xf>
    <xf numFmtId="0" fontId="28" fillId="19" borderId="29" xfId="0" applyFont="1" applyFill="1" applyBorder="1" applyAlignment="1">
      <alignment horizontal="center" wrapText="1"/>
    </xf>
    <xf numFmtId="0" fontId="28" fillId="19" borderId="30" xfId="0" applyFont="1" applyFill="1" applyBorder="1" applyAlignment="1">
      <alignment horizontal="center" wrapText="1"/>
    </xf>
    <xf numFmtId="0" fontId="28" fillId="19" borderId="31" xfId="0" applyFont="1" applyFill="1" applyBorder="1" applyAlignment="1">
      <alignment horizontal="center" wrapText="1"/>
    </xf>
    <xf numFmtId="2" fontId="2" fillId="19" borderId="10" xfId="0" applyNumberFormat="1" applyFont="1" applyFill="1" applyBorder="1" applyAlignment="1">
      <alignment horizontal="center" vertical="center" wrapText="1"/>
    </xf>
    <xf numFmtId="2" fontId="2" fillId="19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justify" vertical="center" wrapText="1"/>
    </xf>
    <xf numFmtId="0" fontId="28" fillId="19" borderId="32" xfId="0" applyFont="1" applyFill="1" applyBorder="1" applyAlignment="1">
      <alignment horizontal="center" vertical="center"/>
    </xf>
    <xf numFmtId="0" fontId="28" fillId="19" borderId="33" xfId="0" applyFont="1" applyFill="1" applyBorder="1" applyAlignment="1">
      <alignment horizontal="justify"/>
    </xf>
    <xf numFmtId="0" fontId="28" fillId="19" borderId="3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19" borderId="35" xfId="0" applyFont="1" applyFill="1" applyBorder="1" applyAlignment="1">
      <alignment horizontal="center" wrapText="1"/>
    </xf>
    <xf numFmtId="0" fontId="28" fillId="19" borderId="0" xfId="0" applyFont="1" applyFill="1" applyBorder="1" applyAlignment="1">
      <alignment horizontal="center" wrapText="1"/>
    </xf>
    <xf numFmtId="0" fontId="28" fillId="19" borderId="36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justify" vertical="center" wrapText="1"/>
    </xf>
    <xf numFmtId="2" fontId="31" fillId="0" borderId="37" xfId="0" applyNumberFormat="1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 vertical="center" wrapText="1"/>
    </xf>
    <xf numFmtId="2" fontId="31" fillId="0" borderId="39" xfId="0" applyNumberFormat="1" applyFont="1" applyBorder="1" applyAlignment="1">
      <alignment horizontal="center" vertical="center" wrapText="1"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38" xfId="58" applyFont="1" applyFill="1" applyBorder="1" applyAlignment="1">
      <alignment horizontal="center" vertical="center" wrapText="1"/>
      <protection/>
    </xf>
    <xf numFmtId="0" fontId="33" fillId="0" borderId="39" xfId="58" applyFont="1" applyFill="1" applyBorder="1" applyAlignment="1">
      <alignment horizontal="center" vertical="center" wrapText="1"/>
      <protection/>
    </xf>
    <xf numFmtId="0" fontId="30" fillId="0" borderId="20" xfId="0" applyFont="1" applyFill="1" applyBorder="1" applyAlignment="1">
      <alignment horizontal="justify" vertical="center" wrapText="1"/>
    </xf>
    <xf numFmtId="0" fontId="32" fillId="0" borderId="20" xfId="0" applyFont="1" applyFill="1" applyBorder="1" applyAlignment="1">
      <alignment horizontal="justify" vertical="top" wrapText="1"/>
    </xf>
    <xf numFmtId="0" fontId="30" fillId="0" borderId="1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2" fillId="0" borderId="19" xfId="58" applyFont="1" applyFill="1" applyBorder="1" applyAlignment="1">
      <alignment vertical="center" wrapText="1"/>
      <protection/>
    </xf>
    <xf numFmtId="0" fontId="32" fillId="0" borderId="20" xfId="58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justify" vertical="center" wrapText="1" readingOrder="1"/>
    </xf>
    <xf numFmtId="0" fontId="2" fillId="0" borderId="10" xfId="0" applyFont="1" applyFill="1" applyBorder="1" applyAlignment="1">
      <alignment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1 1" xfId="46"/>
    <cellStyle name="Excel_BuiltIn_Currency" xfId="47"/>
    <cellStyle name="Excel_BuiltIn_Notas 1" xfId="48"/>
    <cellStyle name="Heading" xfId="49"/>
    <cellStyle name="Heading1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Hoja1" xfId="59"/>
    <cellStyle name="Notas" xfId="60"/>
    <cellStyle name="Percent" xfId="61"/>
    <cellStyle name="Result" xfId="62"/>
    <cellStyle name="Result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4</xdr:row>
      <xdr:rowOff>200025</xdr:rowOff>
    </xdr:from>
    <xdr:to>
      <xdr:col>1</xdr:col>
      <xdr:colOff>161925</xdr:colOff>
      <xdr:row>4</xdr:row>
      <xdr:rowOff>666750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028700" y="971550"/>
          <a:ext cx="1295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OBJETIVO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OPERATIVOS</a:t>
          </a:r>
        </a:p>
      </xdr:txBody>
    </xdr:sp>
    <xdr:clientData/>
  </xdr:twoCellAnchor>
  <xdr:twoCellAnchor>
    <xdr:from>
      <xdr:col>0</xdr:col>
      <xdr:colOff>942975</xdr:colOff>
      <xdr:row>85</xdr:row>
      <xdr:rowOff>285750</xdr:rowOff>
    </xdr:from>
    <xdr:to>
      <xdr:col>1</xdr:col>
      <xdr:colOff>76200</xdr:colOff>
      <xdr:row>85</xdr:row>
      <xdr:rowOff>285750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942975" y="3296602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OBJETIVO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 OPERATIVOS</a:t>
          </a:r>
        </a:p>
      </xdr:txBody>
    </xdr:sp>
    <xdr:clientData/>
  </xdr:twoCellAnchor>
  <xdr:twoCellAnchor>
    <xdr:from>
      <xdr:col>0</xdr:col>
      <xdr:colOff>942975</xdr:colOff>
      <xdr:row>163</xdr:row>
      <xdr:rowOff>285750</xdr:rowOff>
    </xdr:from>
    <xdr:to>
      <xdr:col>1</xdr:col>
      <xdr:colOff>76200</xdr:colOff>
      <xdr:row>163</xdr:row>
      <xdr:rowOff>285750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942975" y="7194232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OBJETIVO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 OPERATIVOS</a:t>
          </a:r>
        </a:p>
      </xdr:txBody>
    </xdr:sp>
    <xdr:clientData/>
  </xdr:twoCellAnchor>
  <xdr:twoCellAnchor>
    <xdr:from>
      <xdr:col>0</xdr:col>
      <xdr:colOff>942975</xdr:colOff>
      <xdr:row>195</xdr:row>
      <xdr:rowOff>285750</xdr:rowOff>
    </xdr:from>
    <xdr:to>
      <xdr:col>1</xdr:col>
      <xdr:colOff>76200</xdr:colOff>
      <xdr:row>195</xdr:row>
      <xdr:rowOff>285750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942975" y="8806815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OBJETIVO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 OPERATIVOS</a:t>
          </a:r>
        </a:p>
      </xdr:txBody>
    </xdr:sp>
    <xdr:clientData/>
  </xdr:twoCellAnchor>
  <xdr:twoCellAnchor>
    <xdr:from>
      <xdr:col>0</xdr:col>
      <xdr:colOff>942975</xdr:colOff>
      <xdr:row>239</xdr:row>
      <xdr:rowOff>285750</xdr:rowOff>
    </xdr:from>
    <xdr:to>
      <xdr:col>1</xdr:col>
      <xdr:colOff>76200</xdr:colOff>
      <xdr:row>239</xdr:row>
      <xdr:rowOff>285750</xdr:rowOff>
    </xdr:to>
    <xdr:sp>
      <xdr:nvSpPr>
        <xdr:cNvPr id="5" name="7 CuadroTexto"/>
        <xdr:cNvSpPr txBox="1">
          <a:spLocks noChangeArrowheads="1"/>
        </xdr:cNvSpPr>
      </xdr:nvSpPr>
      <xdr:spPr>
        <a:xfrm>
          <a:off x="942975" y="10784205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OBJETIVO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 OPERATIVOS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zoomScale="85" zoomScaleNormal="85" zoomScalePageLayoutView="0" workbookViewId="0" topLeftCell="B1">
      <selection activeCell="C18" sqref="C18"/>
    </sheetView>
  </sheetViews>
  <sheetFormatPr defaultColWidth="11.00390625" defaultRowHeight="14.25"/>
  <cols>
    <col min="1" max="1" width="21.00390625" style="36" customWidth="1"/>
    <col min="2" max="2" width="29.75390625" style="36" customWidth="1"/>
    <col min="3" max="3" width="93.625" style="36" customWidth="1"/>
    <col min="4" max="4" width="19.75390625" style="36" customWidth="1"/>
    <col min="5" max="5" width="17.25390625" style="36" customWidth="1"/>
    <col min="6" max="17" width="10.75390625" style="9" customWidth="1"/>
    <col min="18" max="16384" width="11.00390625" style="9" customWidth="1"/>
  </cols>
  <sheetData>
    <row r="1" spans="1:17" ht="15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5">
      <c r="A2" s="130" t="s">
        <v>28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30.75" thickBot="1">
      <c r="A3" s="17" t="s">
        <v>29</v>
      </c>
      <c r="B3" s="17" t="s">
        <v>30</v>
      </c>
      <c r="C3" s="17" t="s">
        <v>31</v>
      </c>
      <c r="D3" s="17" t="s">
        <v>32</v>
      </c>
      <c r="E3" s="17" t="s">
        <v>538</v>
      </c>
      <c r="F3" s="66" t="s">
        <v>34</v>
      </c>
      <c r="G3" s="66" t="s">
        <v>35</v>
      </c>
      <c r="H3" s="66" t="s">
        <v>36</v>
      </c>
      <c r="I3" s="66" t="s">
        <v>37</v>
      </c>
      <c r="J3" s="66" t="s">
        <v>36</v>
      </c>
      <c r="K3" s="66" t="s">
        <v>38</v>
      </c>
      <c r="L3" s="66" t="s">
        <v>38</v>
      </c>
      <c r="M3" s="66" t="s">
        <v>37</v>
      </c>
      <c r="N3" s="66" t="s">
        <v>39</v>
      </c>
      <c r="O3" s="66" t="s">
        <v>40</v>
      </c>
      <c r="P3" s="66" t="s">
        <v>41</v>
      </c>
      <c r="Q3" s="66" t="s">
        <v>42</v>
      </c>
    </row>
    <row r="4" spans="1:17" ht="28.5" customHeight="1">
      <c r="A4" s="131" t="s">
        <v>43</v>
      </c>
      <c r="B4" s="121" t="s">
        <v>44</v>
      </c>
      <c r="C4" s="37" t="s">
        <v>45</v>
      </c>
      <c r="D4" s="37"/>
      <c r="E4" s="121" t="s">
        <v>46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</row>
    <row r="5" spans="1:17" ht="21.75" customHeight="1">
      <c r="A5" s="132"/>
      <c r="B5" s="122"/>
      <c r="C5" s="40" t="s">
        <v>47</v>
      </c>
      <c r="D5" s="40"/>
      <c r="E5" s="12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30.75" customHeight="1">
      <c r="A6" s="132"/>
      <c r="B6" s="122"/>
      <c r="C6" s="40" t="s">
        <v>48</v>
      </c>
      <c r="D6" s="40"/>
      <c r="E6" s="12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42" customHeight="1">
      <c r="A7" s="132"/>
      <c r="B7" s="122"/>
      <c r="C7" s="40" t="s">
        <v>49</v>
      </c>
      <c r="D7" s="40"/>
      <c r="E7" s="12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7" ht="51" customHeight="1">
      <c r="A8" s="132"/>
      <c r="B8" s="122"/>
      <c r="C8" s="40" t="s">
        <v>50</v>
      </c>
      <c r="D8" s="40"/>
      <c r="E8" s="122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29.25" customHeight="1">
      <c r="A9" s="132"/>
      <c r="B9" s="122"/>
      <c r="C9" s="43" t="s">
        <v>51</v>
      </c>
      <c r="D9" s="43"/>
      <c r="E9" s="12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33.75" customHeight="1">
      <c r="A10" s="132"/>
      <c r="B10" s="122"/>
      <c r="C10" s="43" t="s">
        <v>52</v>
      </c>
      <c r="D10" s="43"/>
      <c r="E10" s="122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7" ht="50.25" customHeight="1">
      <c r="A11" s="132"/>
      <c r="B11" s="122"/>
      <c r="C11" s="43" t="s">
        <v>53</v>
      </c>
      <c r="D11" s="43"/>
      <c r="E11" s="12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45.75" customHeight="1">
      <c r="A12" s="132"/>
      <c r="B12" s="122"/>
      <c r="C12" s="40" t="s">
        <v>54</v>
      </c>
      <c r="D12" s="40"/>
      <c r="E12" s="122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48.75" customHeight="1">
      <c r="A13" s="132"/>
      <c r="B13" s="122"/>
      <c r="C13" s="40" t="s">
        <v>55</v>
      </c>
      <c r="D13" s="40"/>
      <c r="E13" s="12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57.75" customHeight="1">
      <c r="A14" s="132"/>
      <c r="B14" s="122"/>
      <c r="C14" s="40" t="s">
        <v>56</v>
      </c>
      <c r="D14" s="40"/>
      <c r="E14" s="122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52.5" customHeight="1">
      <c r="A15" s="132"/>
      <c r="B15" s="122"/>
      <c r="C15" s="40" t="s">
        <v>57</v>
      </c>
      <c r="D15" s="40"/>
      <c r="E15" s="12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45.75" customHeight="1">
      <c r="A16" s="132"/>
      <c r="B16" s="122"/>
      <c r="C16" s="40" t="s">
        <v>171</v>
      </c>
      <c r="D16" s="40"/>
      <c r="E16" s="12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33.75" customHeight="1">
      <c r="A17" s="132"/>
      <c r="B17" s="122"/>
      <c r="C17" s="40" t="s">
        <v>172</v>
      </c>
      <c r="D17" s="40"/>
      <c r="E17" s="12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37.5" customHeight="1">
      <c r="A18" s="132"/>
      <c r="B18" s="122"/>
      <c r="C18" s="40" t="s">
        <v>173</v>
      </c>
      <c r="D18" s="40"/>
      <c r="E18" s="12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ht="40.5" customHeight="1">
      <c r="A19" s="132"/>
      <c r="B19" s="122"/>
      <c r="C19" s="40" t="s">
        <v>174</v>
      </c>
      <c r="D19" s="40"/>
      <c r="E19" s="12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35.25" customHeight="1">
      <c r="A20" s="132"/>
      <c r="B20" s="122"/>
      <c r="C20" s="40" t="s">
        <v>175</v>
      </c>
      <c r="D20" s="40"/>
      <c r="E20" s="12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ht="37.5" customHeight="1" thickBot="1">
      <c r="A21" s="133"/>
      <c r="B21" s="123"/>
      <c r="C21" s="44" t="s">
        <v>176</v>
      </c>
      <c r="D21" s="44"/>
      <c r="E21" s="123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ht="75.75" customHeight="1">
      <c r="A22" s="127" t="s">
        <v>177</v>
      </c>
      <c r="B22" s="121" t="s">
        <v>178</v>
      </c>
      <c r="C22" s="47" t="s">
        <v>179</v>
      </c>
      <c r="D22" s="48"/>
      <c r="E22" s="121" t="s">
        <v>180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5">
      <c r="A23" s="128"/>
      <c r="B23" s="122"/>
      <c r="C23" s="49" t="s">
        <v>181</v>
      </c>
      <c r="D23" s="50"/>
      <c r="E23" s="122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15">
      <c r="A24" s="128"/>
      <c r="B24" s="122"/>
      <c r="C24" s="49" t="s">
        <v>182</v>
      </c>
      <c r="D24" s="50"/>
      <c r="E24" s="12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ht="30">
      <c r="A25" s="128"/>
      <c r="B25" s="122"/>
      <c r="C25" s="49" t="s">
        <v>183</v>
      </c>
      <c r="D25" s="50"/>
      <c r="E25" s="12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1:17" ht="30.75" thickBot="1">
      <c r="A26" s="129"/>
      <c r="B26" s="123"/>
      <c r="C26" s="51" t="s">
        <v>184</v>
      </c>
      <c r="D26" s="52"/>
      <c r="E26" s="123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</row>
    <row r="27" spans="1:17" ht="30">
      <c r="A27" s="118" t="s">
        <v>185</v>
      </c>
      <c r="B27" s="121" t="s">
        <v>186</v>
      </c>
      <c r="C27" s="37" t="s">
        <v>187</v>
      </c>
      <c r="D27" s="37"/>
      <c r="E27" s="121" t="s">
        <v>186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1:17" ht="15">
      <c r="A28" s="119"/>
      <c r="B28" s="122"/>
      <c r="C28" s="40" t="s">
        <v>188</v>
      </c>
      <c r="D28" s="40"/>
      <c r="E28" s="12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7" ht="15">
      <c r="A29" s="119"/>
      <c r="B29" s="122"/>
      <c r="C29" s="40" t="s">
        <v>189</v>
      </c>
      <c r="D29" s="40"/>
      <c r="E29" s="12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ht="15">
      <c r="A30" s="119"/>
      <c r="B30" s="122"/>
      <c r="C30" s="40" t="s">
        <v>190</v>
      </c>
      <c r="D30" s="40"/>
      <c r="E30" s="12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15">
      <c r="A31" s="119"/>
      <c r="B31" s="122"/>
      <c r="C31" s="43" t="s">
        <v>701</v>
      </c>
      <c r="D31" s="43"/>
      <c r="E31" s="12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</row>
    <row r="32" spans="1:17" ht="15">
      <c r="A32" s="119"/>
      <c r="B32" s="122"/>
      <c r="C32" s="43" t="s">
        <v>702</v>
      </c>
      <c r="D32" s="43"/>
      <c r="E32" s="12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</row>
    <row r="33" spans="1:17" ht="15">
      <c r="A33" s="119"/>
      <c r="B33" s="122"/>
      <c r="C33" s="43" t="s">
        <v>703</v>
      </c>
      <c r="D33" s="43"/>
      <c r="E33" s="12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</row>
    <row r="34" spans="1:17" ht="30">
      <c r="A34" s="119"/>
      <c r="B34" s="122"/>
      <c r="C34" s="43" t="s">
        <v>704</v>
      </c>
      <c r="D34" s="43"/>
      <c r="E34" s="122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  <row r="35" spans="1:17" ht="15">
      <c r="A35" s="119"/>
      <c r="B35" s="122"/>
      <c r="C35" s="43" t="s">
        <v>705</v>
      </c>
      <c r="D35" s="43"/>
      <c r="E35" s="12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</row>
    <row r="36" spans="1:17" ht="15">
      <c r="A36" s="119"/>
      <c r="B36" s="122"/>
      <c r="C36" s="40" t="s">
        <v>706</v>
      </c>
      <c r="D36" s="40"/>
      <c r="E36" s="12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</row>
    <row r="37" spans="1:17" ht="15">
      <c r="A37" s="119"/>
      <c r="B37" s="122"/>
      <c r="C37" s="40" t="s">
        <v>707</v>
      </c>
      <c r="D37" s="40"/>
      <c r="E37" s="12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</row>
    <row r="38" spans="1:17" ht="15">
      <c r="A38" s="119"/>
      <c r="B38" s="122"/>
      <c r="C38" s="40" t="s">
        <v>708</v>
      </c>
      <c r="D38" s="40"/>
      <c r="E38" s="12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</row>
    <row r="39" spans="1:17" ht="15">
      <c r="A39" s="119"/>
      <c r="B39" s="122"/>
      <c r="C39" s="40" t="s">
        <v>709</v>
      </c>
      <c r="D39" s="40"/>
      <c r="E39" s="12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</row>
    <row r="40" spans="1:17" ht="30">
      <c r="A40" s="119"/>
      <c r="B40" s="122"/>
      <c r="C40" s="40" t="s">
        <v>710</v>
      </c>
      <c r="D40" s="40"/>
      <c r="E40" s="12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</row>
    <row r="41" spans="1:17" ht="30">
      <c r="A41" s="119"/>
      <c r="B41" s="122"/>
      <c r="C41" s="43" t="s">
        <v>711</v>
      </c>
      <c r="D41" s="43"/>
      <c r="E41" s="12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</row>
    <row r="42" spans="1:17" ht="30">
      <c r="A42" s="119"/>
      <c r="B42" s="122"/>
      <c r="C42" s="40" t="s">
        <v>712</v>
      </c>
      <c r="D42" s="40"/>
      <c r="E42" s="12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</row>
    <row r="43" spans="1:17" ht="30">
      <c r="A43" s="119"/>
      <c r="B43" s="122"/>
      <c r="C43" s="40" t="s">
        <v>713</v>
      </c>
      <c r="D43" s="40"/>
      <c r="E43" s="12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</row>
    <row r="44" spans="1:17" ht="15">
      <c r="A44" s="119"/>
      <c r="B44" s="122"/>
      <c r="C44" s="40" t="s">
        <v>714</v>
      </c>
      <c r="D44" s="40"/>
      <c r="E44" s="12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</row>
    <row r="45" spans="1:17" ht="15">
      <c r="A45" s="119"/>
      <c r="B45" s="122"/>
      <c r="C45" s="40" t="s">
        <v>715</v>
      </c>
      <c r="D45" s="40"/>
      <c r="E45" s="12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</row>
    <row r="46" spans="1:17" ht="30">
      <c r="A46" s="119"/>
      <c r="B46" s="122"/>
      <c r="C46" s="40" t="s">
        <v>716</v>
      </c>
      <c r="D46" s="40"/>
      <c r="E46" s="12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</row>
    <row r="47" spans="1:17" ht="30">
      <c r="A47" s="119"/>
      <c r="B47" s="122"/>
      <c r="C47" s="40" t="s">
        <v>717</v>
      </c>
      <c r="D47" s="40"/>
      <c r="E47" s="12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</row>
    <row r="48" spans="1:17" ht="15">
      <c r="A48" s="119"/>
      <c r="B48" s="122"/>
      <c r="C48" s="43" t="s">
        <v>718</v>
      </c>
      <c r="D48" s="43"/>
      <c r="E48" s="12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</row>
    <row r="49" spans="1:17" ht="15">
      <c r="A49" s="119"/>
      <c r="B49" s="122"/>
      <c r="C49" s="43" t="s">
        <v>719</v>
      </c>
      <c r="D49" s="43"/>
      <c r="E49" s="12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</row>
    <row r="50" spans="1:17" ht="30">
      <c r="A50" s="119"/>
      <c r="B50" s="122"/>
      <c r="C50" s="43" t="s">
        <v>720</v>
      </c>
      <c r="D50" s="43"/>
      <c r="E50" s="12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</row>
    <row r="51" spans="1:17" ht="15">
      <c r="A51" s="119"/>
      <c r="B51" s="122"/>
      <c r="C51" s="40" t="s">
        <v>721</v>
      </c>
      <c r="D51" s="40"/>
      <c r="E51" s="12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</row>
    <row r="52" spans="1:17" ht="15">
      <c r="A52" s="119"/>
      <c r="B52" s="122"/>
      <c r="C52" s="43" t="s">
        <v>722</v>
      </c>
      <c r="D52" s="43"/>
      <c r="E52" s="12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</row>
    <row r="53" spans="1:17" ht="15">
      <c r="A53" s="119"/>
      <c r="B53" s="122"/>
      <c r="C53" s="43" t="s">
        <v>723</v>
      </c>
      <c r="D53" s="43"/>
      <c r="E53" s="12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</row>
    <row r="54" spans="1:17" ht="15">
      <c r="A54" s="119"/>
      <c r="B54" s="122"/>
      <c r="C54" s="43" t="s">
        <v>724</v>
      </c>
      <c r="D54" s="43"/>
      <c r="E54" s="12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</row>
    <row r="55" spans="1:17" ht="15">
      <c r="A55" s="119"/>
      <c r="B55" s="122"/>
      <c r="C55" s="40" t="s">
        <v>725</v>
      </c>
      <c r="D55" s="40"/>
      <c r="E55" s="12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</row>
    <row r="56" spans="1:17" ht="15">
      <c r="A56" s="119"/>
      <c r="B56" s="122"/>
      <c r="C56" s="40" t="s">
        <v>726</v>
      </c>
      <c r="D56" s="40"/>
      <c r="E56" s="12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</row>
    <row r="57" spans="1:17" ht="15">
      <c r="A57" s="119"/>
      <c r="B57" s="122"/>
      <c r="C57" s="40" t="s">
        <v>727</v>
      </c>
      <c r="D57" s="40"/>
      <c r="E57" s="12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</row>
    <row r="58" spans="1:17" ht="15">
      <c r="A58" s="119"/>
      <c r="B58" s="122"/>
      <c r="C58" s="40" t="s">
        <v>728</v>
      </c>
      <c r="D58" s="40"/>
      <c r="E58" s="12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</row>
    <row r="59" spans="1:17" ht="15">
      <c r="A59" s="119"/>
      <c r="B59" s="122"/>
      <c r="C59" s="40" t="s">
        <v>729</v>
      </c>
      <c r="D59" s="40"/>
      <c r="E59" s="12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</row>
    <row r="60" spans="1:17" ht="30">
      <c r="A60" s="119"/>
      <c r="B60" s="122"/>
      <c r="C60" s="40" t="s">
        <v>730</v>
      </c>
      <c r="D60" s="40"/>
      <c r="E60" s="122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</row>
    <row r="61" spans="1:17" ht="15.75" thickBot="1">
      <c r="A61" s="120"/>
      <c r="B61" s="123"/>
      <c r="C61" s="44" t="s">
        <v>731</v>
      </c>
      <c r="D61" s="44"/>
      <c r="E61" s="123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</row>
    <row r="62" spans="1:17" ht="15">
      <c r="A62" s="127" t="s">
        <v>732</v>
      </c>
      <c r="B62" s="121" t="s">
        <v>733</v>
      </c>
      <c r="C62" s="37" t="s">
        <v>734</v>
      </c>
      <c r="D62" s="48"/>
      <c r="E62" s="121" t="s">
        <v>733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</row>
    <row r="63" spans="1:17" ht="15">
      <c r="A63" s="128"/>
      <c r="B63" s="122"/>
      <c r="C63" s="40" t="s">
        <v>735</v>
      </c>
      <c r="D63" s="50"/>
      <c r="E63" s="122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</row>
    <row r="64" spans="1:17" ht="15">
      <c r="A64" s="128"/>
      <c r="B64" s="122"/>
      <c r="C64" s="40" t="s">
        <v>736</v>
      </c>
      <c r="D64" s="50"/>
      <c r="E64" s="122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1:17" ht="15">
      <c r="A65" s="128"/>
      <c r="B65" s="122"/>
      <c r="C65" s="40" t="s">
        <v>737</v>
      </c>
      <c r="D65" s="50"/>
      <c r="E65" s="122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1:17" ht="15">
      <c r="A66" s="128"/>
      <c r="B66" s="122"/>
      <c r="C66" s="40" t="s">
        <v>738</v>
      </c>
      <c r="D66" s="50"/>
      <c r="E66" s="12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1:17" ht="30">
      <c r="A67" s="128"/>
      <c r="B67" s="122"/>
      <c r="C67" s="40" t="s">
        <v>739</v>
      </c>
      <c r="D67" s="50"/>
      <c r="E67" s="12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</row>
    <row r="68" spans="1:17" ht="15">
      <c r="A68" s="128"/>
      <c r="B68" s="122"/>
      <c r="C68" s="40" t="s">
        <v>740</v>
      </c>
      <c r="D68" s="50"/>
      <c r="E68" s="122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/>
    </row>
    <row r="69" spans="1:17" ht="15">
      <c r="A69" s="128"/>
      <c r="B69" s="122"/>
      <c r="C69" s="40" t="s">
        <v>741</v>
      </c>
      <c r="D69" s="50"/>
      <c r="E69" s="122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2"/>
    </row>
    <row r="70" spans="1:17" ht="15">
      <c r="A70" s="128"/>
      <c r="B70" s="122"/>
      <c r="C70" s="40" t="s">
        <v>742</v>
      </c>
      <c r="D70" s="50"/>
      <c r="E70" s="122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</row>
    <row r="71" spans="1:17" ht="15">
      <c r="A71" s="128"/>
      <c r="B71" s="122"/>
      <c r="C71" s="40" t="s">
        <v>743</v>
      </c>
      <c r="D71" s="50"/>
      <c r="E71" s="122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2"/>
    </row>
    <row r="72" spans="1:17" ht="15">
      <c r="A72" s="128"/>
      <c r="B72" s="122"/>
      <c r="C72" s="40" t="s">
        <v>744</v>
      </c>
      <c r="D72" s="50"/>
      <c r="E72" s="122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2"/>
    </row>
    <row r="73" spans="1:17" ht="15">
      <c r="A73" s="128"/>
      <c r="B73" s="122"/>
      <c r="C73" s="40" t="s">
        <v>745</v>
      </c>
      <c r="D73" s="50"/>
      <c r="E73" s="122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2"/>
    </row>
    <row r="74" spans="1:17" ht="15">
      <c r="A74" s="128"/>
      <c r="B74" s="122"/>
      <c r="C74" s="40" t="s">
        <v>746</v>
      </c>
      <c r="D74" s="50"/>
      <c r="E74" s="122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</row>
    <row r="75" spans="1:17" ht="15">
      <c r="A75" s="128"/>
      <c r="B75" s="122"/>
      <c r="C75" s="40" t="s">
        <v>736</v>
      </c>
      <c r="D75" s="50"/>
      <c r="E75" s="12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</row>
    <row r="76" spans="1:17" ht="15">
      <c r="A76" s="128"/>
      <c r="B76" s="122"/>
      <c r="C76" s="40" t="s">
        <v>747</v>
      </c>
      <c r="D76" s="50"/>
      <c r="E76" s="122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2"/>
    </row>
    <row r="77" spans="1:17" ht="30">
      <c r="A77" s="128"/>
      <c r="B77" s="122"/>
      <c r="C77" s="40" t="s">
        <v>748</v>
      </c>
      <c r="D77" s="50"/>
      <c r="E77" s="122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2"/>
    </row>
    <row r="78" spans="1:17" ht="15">
      <c r="A78" s="128"/>
      <c r="B78" s="122"/>
      <c r="C78" s="40" t="s">
        <v>749</v>
      </c>
      <c r="D78" s="50"/>
      <c r="E78" s="122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</row>
    <row r="79" spans="1:17" ht="15">
      <c r="A79" s="128"/>
      <c r="B79" s="122"/>
      <c r="C79" s="40" t="s">
        <v>750</v>
      </c>
      <c r="D79" s="50"/>
      <c r="E79" s="122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2"/>
    </row>
    <row r="80" spans="1:17" ht="15.75" thickBot="1">
      <c r="A80" s="129"/>
      <c r="B80" s="123"/>
      <c r="C80" s="44" t="s">
        <v>751</v>
      </c>
      <c r="D80" s="52"/>
      <c r="E80" s="123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/>
    </row>
    <row r="81" spans="1:17" ht="15">
      <c r="A81" s="127" t="s">
        <v>752</v>
      </c>
      <c r="B81" s="121" t="s">
        <v>753</v>
      </c>
      <c r="C81" s="37" t="s">
        <v>754</v>
      </c>
      <c r="D81" s="48"/>
      <c r="E81" s="121" t="s">
        <v>753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/>
    </row>
    <row r="82" spans="1:17" ht="15">
      <c r="A82" s="128"/>
      <c r="B82" s="122"/>
      <c r="C82" s="40" t="s">
        <v>755</v>
      </c>
      <c r="D82" s="50"/>
      <c r="E82" s="122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2"/>
    </row>
    <row r="83" spans="1:17" ht="15">
      <c r="A83" s="128"/>
      <c r="B83" s="122"/>
      <c r="C83" s="40" t="s">
        <v>756</v>
      </c>
      <c r="D83" s="50"/>
      <c r="E83" s="122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2"/>
    </row>
    <row r="84" spans="1:17" ht="15">
      <c r="A84" s="128"/>
      <c r="B84" s="122"/>
      <c r="C84" s="40" t="s">
        <v>757</v>
      </c>
      <c r="D84" s="50"/>
      <c r="E84" s="122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2"/>
    </row>
    <row r="85" spans="1:17" ht="15">
      <c r="A85" s="128"/>
      <c r="B85" s="122"/>
      <c r="C85" s="40" t="s">
        <v>758</v>
      </c>
      <c r="D85" s="50"/>
      <c r="E85" s="122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2"/>
    </row>
    <row r="86" spans="1:17" ht="15">
      <c r="A86" s="128"/>
      <c r="B86" s="122"/>
      <c r="C86" s="40" t="s">
        <v>759</v>
      </c>
      <c r="D86" s="50"/>
      <c r="E86" s="122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2"/>
    </row>
    <row r="87" spans="1:17" ht="15">
      <c r="A87" s="128"/>
      <c r="B87" s="122"/>
      <c r="C87" s="40" t="s">
        <v>760</v>
      </c>
      <c r="D87" s="50"/>
      <c r="E87" s="122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2"/>
    </row>
    <row r="88" spans="1:17" ht="15">
      <c r="A88" s="128"/>
      <c r="B88" s="122"/>
      <c r="C88" s="40" t="s">
        <v>761</v>
      </c>
      <c r="D88" s="50"/>
      <c r="E88" s="122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2"/>
    </row>
    <row r="89" spans="1:17" ht="15">
      <c r="A89" s="128"/>
      <c r="B89" s="122"/>
      <c r="C89" s="40" t="s">
        <v>762</v>
      </c>
      <c r="D89" s="50"/>
      <c r="E89" s="122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/>
    </row>
    <row r="90" spans="1:17" ht="15.75" thickBot="1">
      <c r="A90" s="129"/>
      <c r="B90" s="123"/>
      <c r="C90" s="44" t="s">
        <v>763</v>
      </c>
      <c r="D90" s="52"/>
      <c r="E90" s="123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6"/>
    </row>
    <row r="91" spans="1:17" ht="15">
      <c r="A91" s="118" t="s">
        <v>764</v>
      </c>
      <c r="B91" s="121" t="s">
        <v>765</v>
      </c>
      <c r="C91" s="53" t="s">
        <v>766</v>
      </c>
      <c r="D91" s="53"/>
      <c r="E91" s="124" t="s">
        <v>765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</row>
    <row r="92" spans="1:17" ht="15">
      <c r="A92" s="119"/>
      <c r="B92" s="122"/>
      <c r="C92" s="43" t="s">
        <v>767</v>
      </c>
      <c r="D92" s="43"/>
      <c r="E92" s="125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2"/>
    </row>
    <row r="93" spans="1:17" ht="15">
      <c r="A93" s="119"/>
      <c r="B93" s="122"/>
      <c r="C93" s="54" t="s">
        <v>768</v>
      </c>
      <c r="D93" s="54"/>
      <c r="E93" s="125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2"/>
    </row>
    <row r="94" spans="1:17" ht="15">
      <c r="A94" s="119"/>
      <c r="B94" s="122"/>
      <c r="C94" s="43" t="s">
        <v>769</v>
      </c>
      <c r="D94" s="43"/>
      <c r="E94" s="125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2"/>
    </row>
    <row r="95" spans="1:17" ht="30">
      <c r="A95" s="119"/>
      <c r="B95" s="122"/>
      <c r="C95" s="54" t="s">
        <v>770</v>
      </c>
      <c r="D95" s="54"/>
      <c r="E95" s="125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/>
    </row>
    <row r="96" spans="1:17" ht="15">
      <c r="A96" s="119"/>
      <c r="B96" s="122"/>
      <c r="C96" s="54" t="s">
        <v>771</v>
      </c>
      <c r="D96" s="54"/>
      <c r="E96" s="125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2"/>
    </row>
    <row r="97" spans="1:17" ht="15">
      <c r="A97" s="119"/>
      <c r="B97" s="122"/>
      <c r="C97" s="54" t="s">
        <v>772</v>
      </c>
      <c r="D97" s="54"/>
      <c r="E97" s="125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/>
    </row>
    <row r="98" spans="1:17" ht="15">
      <c r="A98" s="119"/>
      <c r="B98" s="122"/>
      <c r="C98" s="54" t="s">
        <v>773</v>
      </c>
      <c r="D98" s="54"/>
      <c r="E98" s="125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2"/>
    </row>
    <row r="99" spans="1:17" ht="30">
      <c r="A99" s="119"/>
      <c r="B99" s="122"/>
      <c r="C99" s="55" t="s">
        <v>774</v>
      </c>
      <c r="D99" s="55"/>
      <c r="E99" s="125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2"/>
    </row>
    <row r="100" spans="1:17" ht="30">
      <c r="A100" s="119"/>
      <c r="B100" s="122"/>
      <c r="C100" s="55" t="s">
        <v>775</v>
      </c>
      <c r="D100" s="55"/>
      <c r="E100" s="125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2"/>
    </row>
    <row r="101" spans="1:17" ht="15">
      <c r="A101" s="119"/>
      <c r="B101" s="122"/>
      <c r="C101" s="55" t="s">
        <v>776</v>
      </c>
      <c r="D101" s="55"/>
      <c r="E101" s="125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2"/>
    </row>
    <row r="102" spans="1:17" ht="30">
      <c r="A102" s="119"/>
      <c r="B102" s="122"/>
      <c r="C102" s="55" t="s">
        <v>777</v>
      </c>
      <c r="D102" s="55"/>
      <c r="E102" s="125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2"/>
    </row>
    <row r="103" spans="1:17" ht="60">
      <c r="A103" s="119"/>
      <c r="B103" s="122"/>
      <c r="C103" s="55" t="s">
        <v>778</v>
      </c>
      <c r="D103" s="55"/>
      <c r="E103" s="125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2"/>
    </row>
    <row r="104" spans="1:17" ht="15">
      <c r="A104" s="119"/>
      <c r="B104" s="122"/>
      <c r="C104" s="55" t="s">
        <v>779</v>
      </c>
      <c r="D104" s="55"/>
      <c r="E104" s="125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2"/>
    </row>
    <row r="105" spans="1:17" ht="30">
      <c r="A105" s="119"/>
      <c r="B105" s="122"/>
      <c r="C105" s="55" t="s">
        <v>780</v>
      </c>
      <c r="D105" s="55"/>
      <c r="E105" s="125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2"/>
    </row>
    <row r="106" spans="1:17" ht="30">
      <c r="A106" s="119"/>
      <c r="B106" s="122"/>
      <c r="C106" s="55" t="s">
        <v>781</v>
      </c>
      <c r="D106" s="55"/>
      <c r="E106" s="125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2"/>
    </row>
    <row r="107" spans="1:17" ht="30">
      <c r="A107" s="119"/>
      <c r="B107" s="122"/>
      <c r="C107" s="55" t="s">
        <v>782</v>
      </c>
      <c r="D107" s="55"/>
      <c r="E107" s="125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2"/>
    </row>
    <row r="108" spans="1:17" ht="30">
      <c r="A108" s="119"/>
      <c r="B108" s="122"/>
      <c r="C108" s="55" t="s">
        <v>783</v>
      </c>
      <c r="D108" s="55"/>
      <c r="E108" s="125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2"/>
    </row>
    <row r="109" spans="1:17" ht="15">
      <c r="A109" s="119"/>
      <c r="B109" s="122"/>
      <c r="C109" s="55" t="s">
        <v>784</v>
      </c>
      <c r="D109" s="55"/>
      <c r="E109" s="125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2"/>
    </row>
    <row r="110" spans="1:17" ht="15">
      <c r="A110" s="119"/>
      <c r="B110" s="122"/>
      <c r="C110" s="55" t="s">
        <v>785</v>
      </c>
      <c r="D110" s="55"/>
      <c r="E110" s="125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</row>
    <row r="111" spans="1:17" ht="30">
      <c r="A111" s="119"/>
      <c r="B111" s="122"/>
      <c r="C111" s="55" t="s">
        <v>786</v>
      </c>
      <c r="D111" s="55"/>
      <c r="E111" s="125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2"/>
    </row>
    <row r="112" spans="1:17" ht="15">
      <c r="A112" s="119"/>
      <c r="B112" s="122"/>
      <c r="C112" s="55" t="s">
        <v>787</v>
      </c>
      <c r="D112" s="55"/>
      <c r="E112" s="125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2"/>
    </row>
    <row r="113" spans="1:17" ht="15">
      <c r="A113" s="119"/>
      <c r="B113" s="122"/>
      <c r="C113" s="55" t="s">
        <v>788</v>
      </c>
      <c r="D113" s="55"/>
      <c r="E113" s="125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</row>
    <row r="114" spans="1:17" ht="15">
      <c r="A114" s="119"/>
      <c r="B114" s="122"/>
      <c r="C114" s="55" t="s">
        <v>789</v>
      </c>
      <c r="D114" s="55"/>
      <c r="E114" s="125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</row>
    <row r="115" spans="1:17" ht="15">
      <c r="A115" s="119"/>
      <c r="B115" s="122"/>
      <c r="C115" s="55" t="s">
        <v>790</v>
      </c>
      <c r="D115" s="55"/>
      <c r="E115" s="125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</row>
    <row r="116" spans="1:17" ht="15">
      <c r="A116" s="119"/>
      <c r="B116" s="122"/>
      <c r="C116" s="55" t="s">
        <v>791</v>
      </c>
      <c r="D116" s="55"/>
      <c r="E116" s="125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2"/>
    </row>
    <row r="117" spans="1:17" ht="30">
      <c r="A117" s="119"/>
      <c r="B117" s="122"/>
      <c r="C117" s="55" t="s">
        <v>792</v>
      </c>
      <c r="D117" s="55"/>
      <c r="E117" s="125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2"/>
    </row>
    <row r="118" spans="1:17" ht="30">
      <c r="A118" s="119"/>
      <c r="B118" s="122"/>
      <c r="C118" s="55" t="s">
        <v>793</v>
      </c>
      <c r="D118" s="55"/>
      <c r="E118" s="125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2"/>
    </row>
    <row r="119" spans="1:17" ht="15">
      <c r="A119" s="119"/>
      <c r="B119" s="122"/>
      <c r="C119" s="40" t="s">
        <v>794</v>
      </c>
      <c r="D119" s="40"/>
      <c r="E119" s="125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2"/>
    </row>
    <row r="120" spans="1:17" ht="15">
      <c r="A120" s="119"/>
      <c r="B120" s="122"/>
      <c r="C120" s="40" t="s">
        <v>795</v>
      </c>
      <c r="D120" s="40"/>
      <c r="E120" s="125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2"/>
    </row>
    <row r="121" spans="1:17" ht="30">
      <c r="A121" s="119"/>
      <c r="B121" s="122"/>
      <c r="C121" s="55" t="s">
        <v>796</v>
      </c>
      <c r="D121" s="55"/>
      <c r="E121" s="125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2"/>
    </row>
    <row r="122" spans="1:17" ht="30.75" thickBot="1">
      <c r="A122" s="120"/>
      <c r="B122" s="123"/>
      <c r="C122" s="56" t="s">
        <v>797</v>
      </c>
      <c r="D122" s="56"/>
      <c r="E122" s="126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6"/>
    </row>
    <row r="123" spans="1:17" ht="30">
      <c r="A123" s="118" t="s">
        <v>58</v>
      </c>
      <c r="B123" s="121" t="s">
        <v>59</v>
      </c>
      <c r="C123" s="57" t="s">
        <v>60</v>
      </c>
      <c r="D123" s="57"/>
      <c r="E123" s="121" t="s">
        <v>61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9"/>
    </row>
    <row r="124" spans="1:17" ht="15">
      <c r="A124" s="119"/>
      <c r="B124" s="122"/>
      <c r="C124" s="58" t="s">
        <v>62</v>
      </c>
      <c r="D124" s="58"/>
      <c r="E124" s="122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2"/>
    </row>
    <row r="125" spans="1:17" ht="15">
      <c r="A125" s="119"/>
      <c r="B125" s="122"/>
      <c r="C125" s="58" t="s">
        <v>63</v>
      </c>
      <c r="D125" s="58"/>
      <c r="E125" s="122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2"/>
    </row>
    <row r="126" spans="1:17" ht="15">
      <c r="A126" s="119"/>
      <c r="B126" s="122"/>
      <c r="C126" s="58" t="s">
        <v>64</v>
      </c>
      <c r="D126" s="58"/>
      <c r="E126" s="122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2"/>
    </row>
    <row r="127" spans="1:17" ht="15">
      <c r="A127" s="119"/>
      <c r="B127" s="122"/>
      <c r="C127" s="58" t="s">
        <v>65</v>
      </c>
      <c r="D127" s="58"/>
      <c r="E127" s="122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</row>
    <row r="128" spans="1:17" ht="15">
      <c r="A128" s="119"/>
      <c r="B128" s="122"/>
      <c r="C128" s="58" t="s">
        <v>66</v>
      </c>
      <c r="D128" s="58"/>
      <c r="E128" s="122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2"/>
    </row>
    <row r="129" spans="1:17" ht="15">
      <c r="A129" s="119"/>
      <c r="B129" s="122"/>
      <c r="C129" s="59" t="s">
        <v>67</v>
      </c>
      <c r="D129" s="59"/>
      <c r="E129" s="122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2"/>
    </row>
    <row r="130" spans="1:17" ht="15">
      <c r="A130" s="119"/>
      <c r="B130" s="122"/>
      <c r="C130" s="59" t="s">
        <v>68</v>
      </c>
      <c r="D130" s="59"/>
      <c r="E130" s="122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2"/>
    </row>
    <row r="131" spans="1:17" ht="15">
      <c r="A131" s="119"/>
      <c r="B131" s="122"/>
      <c r="C131" s="60" t="s">
        <v>69</v>
      </c>
      <c r="D131" s="60"/>
      <c r="E131" s="122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/>
    </row>
    <row r="132" spans="1:17" ht="15">
      <c r="A132" s="119"/>
      <c r="B132" s="122"/>
      <c r="C132" s="60" t="s">
        <v>70</v>
      </c>
      <c r="D132" s="60"/>
      <c r="E132" s="122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2"/>
    </row>
    <row r="133" spans="1:17" ht="15">
      <c r="A133" s="119"/>
      <c r="B133" s="122"/>
      <c r="C133" s="60" t="s">
        <v>71</v>
      </c>
      <c r="D133" s="60"/>
      <c r="E133" s="122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2"/>
    </row>
    <row r="134" spans="1:17" ht="15">
      <c r="A134" s="119"/>
      <c r="B134" s="122"/>
      <c r="C134" s="60" t="s">
        <v>72</v>
      </c>
      <c r="D134" s="60"/>
      <c r="E134" s="122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2"/>
    </row>
    <row r="135" spans="1:17" ht="15">
      <c r="A135" s="119"/>
      <c r="B135" s="122"/>
      <c r="C135" s="60" t="s">
        <v>73</v>
      </c>
      <c r="D135" s="60"/>
      <c r="E135" s="122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/>
    </row>
    <row r="136" spans="1:17" ht="30">
      <c r="A136" s="119"/>
      <c r="B136" s="122"/>
      <c r="C136" s="50" t="s">
        <v>74</v>
      </c>
      <c r="D136" s="50"/>
      <c r="E136" s="122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2"/>
    </row>
    <row r="137" spans="1:17" ht="15">
      <c r="A137" s="119"/>
      <c r="B137" s="122"/>
      <c r="C137" s="58" t="s">
        <v>75</v>
      </c>
      <c r="D137" s="58"/>
      <c r="E137" s="122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2"/>
    </row>
    <row r="138" spans="1:17" ht="15">
      <c r="A138" s="119"/>
      <c r="B138" s="122"/>
      <c r="C138" s="58" t="s">
        <v>76</v>
      </c>
      <c r="D138" s="58"/>
      <c r="E138" s="122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2"/>
    </row>
    <row r="139" spans="1:17" ht="15">
      <c r="A139" s="119"/>
      <c r="B139" s="122"/>
      <c r="C139" s="58" t="s">
        <v>77</v>
      </c>
      <c r="D139" s="58"/>
      <c r="E139" s="122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2"/>
    </row>
    <row r="140" spans="1:17" ht="15">
      <c r="A140" s="119"/>
      <c r="B140" s="122"/>
      <c r="C140" s="58" t="s">
        <v>78</v>
      </c>
      <c r="D140" s="58"/>
      <c r="E140" s="122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2"/>
    </row>
    <row r="141" spans="1:17" ht="15">
      <c r="A141" s="119"/>
      <c r="B141" s="122"/>
      <c r="C141" s="58" t="s">
        <v>79</v>
      </c>
      <c r="D141" s="58"/>
      <c r="E141" s="122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2"/>
    </row>
    <row r="142" spans="1:17" ht="15">
      <c r="A142" s="119"/>
      <c r="B142" s="122"/>
      <c r="C142" s="59" t="s">
        <v>80</v>
      </c>
      <c r="D142" s="59"/>
      <c r="E142" s="122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2"/>
    </row>
    <row r="143" spans="1:17" ht="15">
      <c r="A143" s="119"/>
      <c r="B143" s="122"/>
      <c r="C143" s="59" t="s">
        <v>81</v>
      </c>
      <c r="D143" s="59"/>
      <c r="E143" s="122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2"/>
    </row>
    <row r="144" spans="1:17" ht="30">
      <c r="A144" s="119"/>
      <c r="B144" s="122"/>
      <c r="C144" s="40" t="s">
        <v>82</v>
      </c>
      <c r="D144" s="50"/>
      <c r="E144" s="122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2"/>
    </row>
    <row r="145" spans="1:17" ht="30">
      <c r="A145" s="119"/>
      <c r="B145" s="122"/>
      <c r="C145" s="40" t="s">
        <v>83</v>
      </c>
      <c r="D145" s="50"/>
      <c r="E145" s="122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2"/>
    </row>
    <row r="146" spans="1:17" ht="30">
      <c r="A146" s="119"/>
      <c r="B146" s="122"/>
      <c r="C146" s="40" t="s">
        <v>84</v>
      </c>
      <c r="D146" s="50"/>
      <c r="E146" s="122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2"/>
    </row>
    <row r="147" spans="1:17" ht="15">
      <c r="A147" s="119"/>
      <c r="B147" s="122"/>
      <c r="C147" s="50" t="s">
        <v>85</v>
      </c>
      <c r="D147" s="50"/>
      <c r="E147" s="122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2"/>
    </row>
    <row r="148" spans="1:17" ht="15">
      <c r="A148" s="119"/>
      <c r="B148" s="122"/>
      <c r="C148" s="50" t="s">
        <v>86</v>
      </c>
      <c r="D148" s="50"/>
      <c r="E148" s="122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2"/>
    </row>
    <row r="149" spans="1:17" ht="15">
      <c r="A149" s="119"/>
      <c r="B149" s="122"/>
      <c r="C149" s="50" t="s">
        <v>87</v>
      </c>
      <c r="D149" s="50"/>
      <c r="E149" s="122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2"/>
    </row>
    <row r="150" spans="1:17" ht="15">
      <c r="A150" s="119"/>
      <c r="B150" s="122"/>
      <c r="C150" s="50" t="s">
        <v>88</v>
      </c>
      <c r="D150" s="50"/>
      <c r="E150" s="122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2"/>
    </row>
    <row r="151" spans="1:17" ht="15">
      <c r="A151" s="119"/>
      <c r="B151" s="122"/>
      <c r="C151" s="50" t="s">
        <v>89</v>
      </c>
      <c r="D151" s="50"/>
      <c r="E151" s="122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</row>
    <row r="152" spans="1:17" ht="30">
      <c r="A152" s="119"/>
      <c r="B152" s="122"/>
      <c r="C152" s="50" t="s">
        <v>90</v>
      </c>
      <c r="D152" s="50"/>
      <c r="E152" s="122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2"/>
    </row>
    <row r="153" spans="1:17" ht="15">
      <c r="A153" s="119"/>
      <c r="B153" s="122"/>
      <c r="C153" s="50" t="s">
        <v>91</v>
      </c>
      <c r="D153" s="50"/>
      <c r="E153" s="122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2"/>
    </row>
    <row r="154" spans="1:17" ht="15">
      <c r="A154" s="119"/>
      <c r="B154" s="122"/>
      <c r="C154" s="50" t="s">
        <v>92</v>
      </c>
      <c r="D154" s="50"/>
      <c r="E154" s="122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2"/>
    </row>
    <row r="155" spans="1:17" ht="15">
      <c r="A155" s="119"/>
      <c r="B155" s="122"/>
      <c r="C155" s="50" t="s">
        <v>93</v>
      </c>
      <c r="D155" s="50"/>
      <c r="E155" s="122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2"/>
    </row>
    <row r="156" spans="1:17" ht="15">
      <c r="A156" s="119"/>
      <c r="B156" s="122"/>
      <c r="C156" s="40" t="s">
        <v>94</v>
      </c>
      <c r="D156" s="50"/>
      <c r="E156" s="122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</row>
    <row r="157" spans="1:17" ht="15">
      <c r="A157" s="119"/>
      <c r="B157" s="122"/>
      <c r="C157" s="40" t="s">
        <v>95</v>
      </c>
      <c r="D157" s="50"/>
      <c r="E157" s="122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2"/>
    </row>
    <row r="158" spans="1:17" ht="15.75" thickBot="1">
      <c r="A158" s="120"/>
      <c r="B158" s="123"/>
      <c r="C158" s="44" t="s">
        <v>96</v>
      </c>
      <c r="D158" s="52"/>
      <c r="E158" s="123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6"/>
    </row>
    <row r="159" spans="1:17" ht="15">
      <c r="A159" s="118" t="s">
        <v>97</v>
      </c>
      <c r="B159" s="121" t="s">
        <v>98</v>
      </c>
      <c r="C159" s="53" t="s">
        <v>99</v>
      </c>
      <c r="D159" s="53"/>
      <c r="E159" s="121" t="s">
        <v>98</v>
      </c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9"/>
    </row>
    <row r="160" spans="1:17" ht="15">
      <c r="A160" s="119"/>
      <c r="B160" s="122"/>
      <c r="C160" s="43" t="s">
        <v>100</v>
      </c>
      <c r="D160" s="43"/>
      <c r="E160" s="122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2"/>
    </row>
    <row r="161" spans="1:17" ht="15">
      <c r="A161" s="119"/>
      <c r="B161" s="122"/>
      <c r="C161" s="55" t="s">
        <v>101</v>
      </c>
      <c r="D161" s="55"/>
      <c r="E161" s="122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</row>
    <row r="162" spans="1:17" ht="15">
      <c r="A162" s="119"/>
      <c r="B162" s="122"/>
      <c r="C162" s="55" t="s">
        <v>102</v>
      </c>
      <c r="D162" s="55"/>
      <c r="E162" s="122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2"/>
    </row>
    <row r="163" spans="1:17" ht="30">
      <c r="A163" s="119"/>
      <c r="B163" s="122"/>
      <c r="C163" s="55" t="s">
        <v>894</v>
      </c>
      <c r="D163" s="55"/>
      <c r="E163" s="122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2"/>
    </row>
    <row r="164" spans="1:17" ht="30">
      <c r="A164" s="119"/>
      <c r="B164" s="122"/>
      <c r="C164" s="55" t="s">
        <v>895</v>
      </c>
      <c r="D164" s="55"/>
      <c r="E164" s="122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</row>
    <row r="165" spans="1:17" ht="15">
      <c r="A165" s="119"/>
      <c r="B165" s="122"/>
      <c r="C165" s="55" t="s">
        <v>896</v>
      </c>
      <c r="D165" s="55"/>
      <c r="E165" s="122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</row>
    <row r="166" spans="1:17" ht="15">
      <c r="A166" s="119"/>
      <c r="B166" s="122"/>
      <c r="C166" s="40" t="s">
        <v>897</v>
      </c>
      <c r="D166" s="40"/>
      <c r="E166" s="122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</row>
    <row r="167" spans="1:17" ht="15">
      <c r="A167" s="119"/>
      <c r="B167" s="122"/>
      <c r="C167" s="40" t="s">
        <v>898</v>
      </c>
      <c r="D167" s="40"/>
      <c r="E167" s="122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2"/>
    </row>
    <row r="168" spans="1:17" ht="15">
      <c r="A168" s="119"/>
      <c r="B168" s="122"/>
      <c r="C168" s="40" t="s">
        <v>899</v>
      </c>
      <c r="D168" s="40"/>
      <c r="E168" s="122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2"/>
    </row>
    <row r="169" spans="1:17" ht="15">
      <c r="A169" s="119"/>
      <c r="B169" s="122"/>
      <c r="C169" s="55" t="s">
        <v>900</v>
      </c>
      <c r="D169" s="55"/>
      <c r="E169" s="122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2"/>
    </row>
    <row r="170" spans="1:17" ht="30">
      <c r="A170" s="119"/>
      <c r="B170" s="122"/>
      <c r="C170" s="55" t="s">
        <v>901</v>
      </c>
      <c r="D170" s="55"/>
      <c r="E170" s="122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2"/>
    </row>
    <row r="171" spans="1:17" ht="30">
      <c r="A171" s="119"/>
      <c r="B171" s="122"/>
      <c r="C171" s="43" t="s">
        <v>902</v>
      </c>
      <c r="D171" s="43"/>
      <c r="E171" s="122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2"/>
    </row>
    <row r="172" spans="1:17" ht="30">
      <c r="A172" s="119"/>
      <c r="B172" s="122"/>
      <c r="C172" s="55" t="s">
        <v>903</v>
      </c>
      <c r="D172" s="55"/>
      <c r="E172" s="122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2"/>
    </row>
    <row r="173" spans="1:17" ht="30">
      <c r="A173" s="119"/>
      <c r="B173" s="122"/>
      <c r="C173" s="55" t="s">
        <v>904</v>
      </c>
      <c r="D173" s="55"/>
      <c r="E173" s="122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2"/>
    </row>
    <row r="174" spans="1:17" ht="15">
      <c r="A174" s="119"/>
      <c r="B174" s="122"/>
      <c r="C174" s="55" t="s">
        <v>905</v>
      </c>
      <c r="D174" s="55"/>
      <c r="E174" s="122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</row>
    <row r="175" spans="1:17" ht="15">
      <c r="A175" s="119"/>
      <c r="B175" s="122"/>
      <c r="C175" s="55" t="s">
        <v>906</v>
      </c>
      <c r="D175" s="55"/>
      <c r="E175" s="122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</row>
    <row r="176" spans="1:17" ht="15">
      <c r="A176" s="119"/>
      <c r="B176" s="122"/>
      <c r="C176" s="55" t="s">
        <v>907</v>
      </c>
      <c r="D176" s="55"/>
      <c r="E176" s="122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</row>
    <row r="177" spans="1:17" ht="15">
      <c r="A177" s="119"/>
      <c r="B177" s="122"/>
      <c r="C177" s="55" t="s">
        <v>908</v>
      </c>
      <c r="D177" s="55"/>
      <c r="E177" s="122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</row>
    <row r="178" spans="1:17" ht="15">
      <c r="A178" s="119"/>
      <c r="B178" s="122"/>
      <c r="C178" s="55" t="s">
        <v>909</v>
      </c>
      <c r="D178" s="55"/>
      <c r="E178" s="122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</row>
    <row r="179" spans="1:17" ht="15">
      <c r="A179" s="119"/>
      <c r="B179" s="122"/>
      <c r="C179" s="55" t="s">
        <v>910</v>
      </c>
      <c r="D179" s="55"/>
      <c r="E179" s="122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</row>
    <row r="180" spans="1:17" ht="15">
      <c r="A180" s="119"/>
      <c r="B180" s="122"/>
      <c r="C180" s="55" t="s">
        <v>911</v>
      </c>
      <c r="D180" s="55"/>
      <c r="E180" s="122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</row>
    <row r="181" spans="1:17" ht="15.75" thickBot="1">
      <c r="A181" s="120"/>
      <c r="B181" s="123"/>
      <c r="C181" s="44" t="s">
        <v>912</v>
      </c>
      <c r="D181" s="44"/>
      <c r="E181" s="123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6"/>
    </row>
    <row r="182" spans="1:17" ht="30">
      <c r="A182" s="118" t="s">
        <v>913</v>
      </c>
      <c r="B182" s="121" t="s">
        <v>914</v>
      </c>
      <c r="C182" s="53" t="s">
        <v>915</v>
      </c>
      <c r="D182" s="61"/>
      <c r="E182" s="121" t="s">
        <v>916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9"/>
    </row>
    <row r="183" spans="1:17" ht="30">
      <c r="A183" s="119"/>
      <c r="B183" s="122"/>
      <c r="C183" s="43" t="s">
        <v>917</v>
      </c>
      <c r="D183" s="62"/>
      <c r="E183" s="122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</row>
    <row r="184" spans="1:17" ht="15">
      <c r="A184" s="119"/>
      <c r="B184" s="122"/>
      <c r="C184" s="43" t="s">
        <v>918</v>
      </c>
      <c r="D184" s="62"/>
      <c r="E184" s="122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</row>
    <row r="185" spans="1:17" ht="15">
      <c r="A185" s="119"/>
      <c r="B185" s="122"/>
      <c r="C185" s="43" t="s">
        <v>919</v>
      </c>
      <c r="D185" s="62"/>
      <c r="E185" s="122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2"/>
    </row>
    <row r="186" spans="1:17" ht="30">
      <c r="A186" s="119"/>
      <c r="B186" s="122"/>
      <c r="C186" s="55" t="s">
        <v>920</v>
      </c>
      <c r="D186" s="62"/>
      <c r="E186" s="122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</row>
    <row r="187" spans="1:17" ht="30">
      <c r="A187" s="119"/>
      <c r="B187" s="122"/>
      <c r="C187" s="43" t="s">
        <v>921</v>
      </c>
      <c r="D187" s="62"/>
      <c r="E187" s="122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2"/>
    </row>
    <row r="188" spans="1:17" ht="30">
      <c r="A188" s="119"/>
      <c r="B188" s="122"/>
      <c r="C188" s="43" t="s">
        <v>922</v>
      </c>
      <c r="D188" s="62"/>
      <c r="E188" s="122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2"/>
    </row>
    <row r="189" spans="1:17" ht="15">
      <c r="A189" s="119"/>
      <c r="B189" s="122"/>
      <c r="C189" s="43" t="s">
        <v>923</v>
      </c>
      <c r="D189" s="62"/>
      <c r="E189" s="122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</row>
    <row r="190" spans="1:17" ht="15">
      <c r="A190" s="119"/>
      <c r="B190" s="122"/>
      <c r="C190" s="43" t="s">
        <v>924</v>
      </c>
      <c r="D190" s="62"/>
      <c r="E190" s="122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2"/>
    </row>
    <row r="191" spans="1:17" ht="15">
      <c r="A191" s="119"/>
      <c r="B191" s="122"/>
      <c r="C191" s="40" t="s">
        <v>925</v>
      </c>
      <c r="D191" s="62"/>
      <c r="E191" s="122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</row>
    <row r="192" spans="1:17" ht="15.75" thickBot="1">
      <c r="A192" s="120"/>
      <c r="B192" s="123"/>
      <c r="C192" s="63"/>
      <c r="D192" s="63"/>
      <c r="E192" s="63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6"/>
    </row>
    <row r="193" spans="1:17" ht="15">
      <c r="A193" s="118" t="s">
        <v>926</v>
      </c>
      <c r="B193" s="121" t="s">
        <v>927</v>
      </c>
      <c r="C193" s="37" t="s">
        <v>928</v>
      </c>
      <c r="D193" s="37"/>
      <c r="E193" s="121" t="s">
        <v>927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9"/>
    </row>
    <row r="194" spans="1:17" ht="15">
      <c r="A194" s="119"/>
      <c r="B194" s="122"/>
      <c r="C194" s="40" t="s">
        <v>929</v>
      </c>
      <c r="D194" s="40"/>
      <c r="E194" s="122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</row>
    <row r="195" spans="1:17" ht="15">
      <c r="A195" s="119"/>
      <c r="B195" s="122"/>
      <c r="C195" s="40" t="s">
        <v>930</v>
      </c>
      <c r="D195" s="40"/>
      <c r="E195" s="122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</row>
    <row r="196" spans="1:17" ht="15">
      <c r="A196" s="119"/>
      <c r="B196" s="122"/>
      <c r="C196" s="40" t="s">
        <v>931</v>
      </c>
      <c r="D196" s="40"/>
      <c r="E196" s="122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</row>
    <row r="197" spans="1:17" ht="15">
      <c r="A197" s="119"/>
      <c r="B197" s="122"/>
      <c r="C197" s="40" t="s">
        <v>932</v>
      </c>
      <c r="D197" s="40"/>
      <c r="E197" s="122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</row>
    <row r="198" spans="1:17" ht="15">
      <c r="A198" s="119"/>
      <c r="B198" s="122"/>
      <c r="C198" s="40" t="s">
        <v>933</v>
      </c>
      <c r="D198" s="40"/>
      <c r="E198" s="122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</row>
    <row r="199" spans="1:17" ht="30">
      <c r="A199" s="119"/>
      <c r="B199" s="122"/>
      <c r="C199" s="40" t="s">
        <v>934</v>
      </c>
      <c r="D199" s="40"/>
      <c r="E199" s="122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2"/>
    </row>
    <row r="200" spans="1:17" ht="15">
      <c r="A200" s="119"/>
      <c r="B200" s="122"/>
      <c r="C200" s="40" t="s">
        <v>935</v>
      </c>
      <c r="D200" s="40"/>
      <c r="E200" s="122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2"/>
    </row>
    <row r="201" spans="1:17" ht="15">
      <c r="A201" s="119"/>
      <c r="B201" s="122"/>
      <c r="C201" s="40" t="s">
        <v>936</v>
      </c>
      <c r="D201" s="40"/>
      <c r="E201" s="122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2"/>
    </row>
    <row r="202" spans="1:17" ht="30">
      <c r="A202" s="119"/>
      <c r="B202" s="122"/>
      <c r="C202" s="40" t="s">
        <v>937</v>
      </c>
      <c r="D202" s="40"/>
      <c r="E202" s="122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</row>
    <row r="203" spans="1:17" ht="15">
      <c r="A203" s="119"/>
      <c r="B203" s="122"/>
      <c r="C203" s="43" t="s">
        <v>938</v>
      </c>
      <c r="D203" s="43"/>
      <c r="E203" s="122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</row>
    <row r="204" spans="1:17" ht="15">
      <c r="A204" s="119"/>
      <c r="B204" s="122"/>
      <c r="C204" s="43" t="s">
        <v>939</v>
      </c>
      <c r="D204" s="43"/>
      <c r="E204" s="122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</row>
    <row r="205" spans="1:17" ht="15">
      <c r="A205" s="119"/>
      <c r="B205" s="122"/>
      <c r="C205" s="43" t="s">
        <v>940</v>
      </c>
      <c r="D205" s="43"/>
      <c r="E205" s="122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</row>
    <row r="206" spans="1:17" ht="15">
      <c r="A206" s="119"/>
      <c r="B206" s="122"/>
      <c r="C206" s="43" t="s">
        <v>941</v>
      </c>
      <c r="D206" s="43"/>
      <c r="E206" s="122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</row>
    <row r="207" spans="1:17" ht="15">
      <c r="A207" s="119"/>
      <c r="B207" s="122"/>
      <c r="C207" s="43" t="s">
        <v>942</v>
      </c>
      <c r="D207" s="43"/>
      <c r="E207" s="122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</row>
    <row r="208" spans="1:17" ht="15">
      <c r="A208" s="119"/>
      <c r="B208" s="122"/>
      <c r="C208" s="43" t="s">
        <v>943</v>
      </c>
      <c r="D208" s="43"/>
      <c r="E208" s="122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2"/>
    </row>
    <row r="209" spans="1:17" ht="15">
      <c r="A209" s="119"/>
      <c r="B209" s="122"/>
      <c r="C209" s="40" t="s">
        <v>944</v>
      </c>
      <c r="D209" s="40"/>
      <c r="E209" s="122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2"/>
    </row>
    <row r="210" spans="1:17" ht="15">
      <c r="A210" s="119"/>
      <c r="B210" s="122"/>
      <c r="C210" s="40" t="s">
        <v>945</v>
      </c>
      <c r="D210" s="40"/>
      <c r="E210" s="122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</row>
    <row r="211" spans="1:17" ht="15">
      <c r="A211" s="119"/>
      <c r="B211" s="122"/>
      <c r="C211" s="40" t="s">
        <v>946</v>
      </c>
      <c r="D211" s="40"/>
      <c r="E211" s="122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</row>
    <row r="212" spans="1:17" ht="15">
      <c r="A212" s="119"/>
      <c r="B212" s="122"/>
      <c r="C212" s="40" t="s">
        <v>947</v>
      </c>
      <c r="D212" s="40"/>
      <c r="E212" s="122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</row>
    <row r="213" spans="1:17" ht="15">
      <c r="A213" s="119"/>
      <c r="B213" s="122"/>
      <c r="C213" s="40" t="s">
        <v>948</v>
      </c>
      <c r="D213" s="40"/>
      <c r="E213" s="122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</row>
    <row r="214" spans="1:17" ht="15">
      <c r="A214" s="119"/>
      <c r="B214" s="122"/>
      <c r="C214" s="40" t="s">
        <v>949</v>
      </c>
      <c r="D214" s="40"/>
      <c r="E214" s="122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</row>
    <row r="215" spans="1:17" ht="15">
      <c r="A215" s="119"/>
      <c r="B215" s="122"/>
      <c r="C215" s="40" t="s">
        <v>950</v>
      </c>
      <c r="D215" s="40"/>
      <c r="E215" s="122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</row>
    <row r="216" spans="1:17" ht="15">
      <c r="A216" s="119"/>
      <c r="B216" s="122"/>
      <c r="C216" s="40" t="s">
        <v>951</v>
      </c>
      <c r="D216" s="40"/>
      <c r="E216" s="122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</row>
    <row r="217" spans="1:17" ht="15">
      <c r="A217" s="119"/>
      <c r="B217" s="122"/>
      <c r="C217" s="40" t="s">
        <v>952</v>
      </c>
      <c r="D217" s="40"/>
      <c r="E217" s="122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</row>
    <row r="218" spans="1:17" ht="15">
      <c r="A218" s="119"/>
      <c r="B218" s="122"/>
      <c r="C218" s="40" t="s">
        <v>953</v>
      </c>
      <c r="D218" s="40"/>
      <c r="E218" s="122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</row>
    <row r="219" spans="1:17" ht="15">
      <c r="A219" s="119"/>
      <c r="B219" s="122"/>
      <c r="C219" s="40" t="s">
        <v>954</v>
      </c>
      <c r="D219" s="40"/>
      <c r="E219" s="122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</row>
    <row r="220" spans="1:17" ht="30">
      <c r="A220" s="119"/>
      <c r="B220" s="122"/>
      <c r="C220" s="40" t="s">
        <v>955</v>
      </c>
      <c r="D220" s="40"/>
      <c r="E220" s="122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</row>
    <row r="221" spans="1:17" ht="15">
      <c r="A221" s="119"/>
      <c r="B221" s="122"/>
      <c r="C221" s="40" t="s">
        <v>956</v>
      </c>
      <c r="D221" s="40"/>
      <c r="E221" s="122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</row>
    <row r="222" spans="1:17" ht="15">
      <c r="A222" s="119"/>
      <c r="B222" s="122"/>
      <c r="C222" s="40" t="s">
        <v>957</v>
      </c>
      <c r="D222" s="40"/>
      <c r="E222" s="122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</row>
    <row r="223" spans="1:17" ht="15">
      <c r="A223" s="119"/>
      <c r="B223" s="122"/>
      <c r="C223" s="40" t="s">
        <v>348</v>
      </c>
      <c r="D223" s="40"/>
      <c r="E223" s="122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</row>
    <row r="224" spans="1:17" ht="15">
      <c r="A224" s="119"/>
      <c r="B224" s="122"/>
      <c r="C224" s="40" t="s">
        <v>349</v>
      </c>
      <c r="D224" s="40"/>
      <c r="E224" s="122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</row>
    <row r="225" spans="1:17" ht="15">
      <c r="A225" s="119"/>
      <c r="B225" s="122"/>
      <c r="C225" s="40" t="s">
        <v>350</v>
      </c>
      <c r="D225" s="40"/>
      <c r="E225" s="122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</row>
    <row r="226" spans="1:17" ht="15">
      <c r="A226" s="119"/>
      <c r="B226" s="122"/>
      <c r="C226" s="40" t="s">
        <v>351</v>
      </c>
      <c r="D226" s="40"/>
      <c r="E226" s="122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</row>
    <row r="227" spans="1:17" ht="15">
      <c r="A227" s="119"/>
      <c r="B227" s="122"/>
      <c r="C227" s="40" t="s">
        <v>352</v>
      </c>
      <c r="D227" s="40"/>
      <c r="E227" s="122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</row>
    <row r="228" spans="1:17" ht="15">
      <c r="A228" s="119"/>
      <c r="B228" s="122"/>
      <c r="C228" s="40" t="s">
        <v>353</v>
      </c>
      <c r="D228" s="40"/>
      <c r="E228" s="122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</row>
    <row r="229" spans="1:17" ht="30">
      <c r="A229" s="119"/>
      <c r="B229" s="122"/>
      <c r="C229" s="40" t="s">
        <v>354</v>
      </c>
      <c r="D229" s="40"/>
      <c r="E229" s="122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</row>
    <row r="230" spans="1:17" ht="15">
      <c r="A230" s="119"/>
      <c r="B230" s="122"/>
      <c r="C230" s="40" t="s">
        <v>355</v>
      </c>
      <c r="D230" s="40"/>
      <c r="E230" s="122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</row>
    <row r="231" spans="1:17" ht="15">
      <c r="A231" s="119"/>
      <c r="B231" s="122"/>
      <c r="C231" s="40" t="s">
        <v>356</v>
      </c>
      <c r="D231" s="40"/>
      <c r="E231" s="122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</row>
    <row r="232" spans="1:17" ht="15">
      <c r="A232" s="119"/>
      <c r="B232" s="122"/>
      <c r="C232" s="43" t="s">
        <v>357</v>
      </c>
      <c r="D232" s="43"/>
      <c r="E232" s="122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</row>
    <row r="233" spans="1:17" ht="15">
      <c r="A233" s="119"/>
      <c r="B233" s="122"/>
      <c r="C233" s="40" t="s">
        <v>358</v>
      </c>
      <c r="D233" s="40"/>
      <c r="E233" s="122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2"/>
    </row>
    <row r="234" spans="1:17" ht="15">
      <c r="A234" s="119"/>
      <c r="B234" s="122"/>
      <c r="C234" s="43" t="s">
        <v>359</v>
      </c>
      <c r="D234" s="43"/>
      <c r="E234" s="122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2"/>
    </row>
    <row r="235" spans="1:17" ht="15">
      <c r="A235" s="119"/>
      <c r="B235" s="122"/>
      <c r="C235" s="40" t="s">
        <v>360</v>
      </c>
      <c r="D235" s="40"/>
      <c r="E235" s="122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</row>
    <row r="236" spans="1:17" ht="30">
      <c r="A236" s="119"/>
      <c r="B236" s="122"/>
      <c r="C236" s="55" t="s">
        <v>361</v>
      </c>
      <c r="D236" s="55"/>
      <c r="E236" s="122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2"/>
    </row>
    <row r="237" spans="1:17" ht="15">
      <c r="A237" s="119"/>
      <c r="B237" s="122"/>
      <c r="C237" s="55" t="s">
        <v>362</v>
      </c>
      <c r="D237" s="55"/>
      <c r="E237" s="122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</row>
    <row r="238" spans="1:17" ht="15">
      <c r="A238" s="119"/>
      <c r="B238" s="122"/>
      <c r="C238" s="55" t="s">
        <v>363</v>
      </c>
      <c r="D238" s="55"/>
      <c r="E238" s="122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</row>
    <row r="239" spans="1:17" ht="15">
      <c r="A239" s="119"/>
      <c r="B239" s="122"/>
      <c r="C239" s="64" t="s">
        <v>364</v>
      </c>
      <c r="D239" s="64"/>
      <c r="E239" s="122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</row>
    <row r="240" spans="1:17" ht="15">
      <c r="A240" s="119"/>
      <c r="B240" s="122"/>
      <c r="C240" s="64" t="s">
        <v>365</v>
      </c>
      <c r="D240" s="64"/>
      <c r="E240" s="122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</row>
    <row r="241" spans="1:17" ht="30">
      <c r="A241" s="119"/>
      <c r="B241" s="122"/>
      <c r="C241" s="64" t="s">
        <v>366</v>
      </c>
      <c r="D241" s="64"/>
      <c r="E241" s="122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2"/>
    </row>
    <row r="242" spans="1:17" ht="30">
      <c r="A242" s="119"/>
      <c r="B242" s="122"/>
      <c r="C242" s="65" t="s">
        <v>367</v>
      </c>
      <c r="D242" s="65"/>
      <c r="E242" s="122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</row>
    <row r="243" spans="1:17" ht="15">
      <c r="A243" s="119"/>
      <c r="B243" s="122"/>
      <c r="C243" s="64" t="s">
        <v>368</v>
      </c>
      <c r="D243" s="64"/>
      <c r="E243" s="122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</row>
    <row r="244" spans="1:17" ht="30">
      <c r="A244" s="119"/>
      <c r="B244" s="122"/>
      <c r="C244" s="55" t="s">
        <v>369</v>
      </c>
      <c r="D244" s="55"/>
      <c r="E244" s="122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</row>
    <row r="245" spans="1:17" ht="30">
      <c r="A245" s="119"/>
      <c r="B245" s="122"/>
      <c r="C245" s="55" t="s">
        <v>370</v>
      </c>
      <c r="D245" s="55"/>
      <c r="E245" s="122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</row>
    <row r="246" spans="1:17" ht="15">
      <c r="A246" s="119"/>
      <c r="B246" s="122"/>
      <c r="C246" s="55" t="s">
        <v>371</v>
      </c>
      <c r="D246" s="55"/>
      <c r="E246" s="122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</row>
    <row r="247" spans="1:17" ht="30">
      <c r="A247" s="119"/>
      <c r="B247" s="122"/>
      <c r="C247" s="55" t="s">
        <v>372</v>
      </c>
      <c r="D247" s="55"/>
      <c r="E247" s="122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</row>
    <row r="248" spans="1:17" ht="15">
      <c r="A248" s="119"/>
      <c r="B248" s="122"/>
      <c r="C248" s="55" t="s">
        <v>373</v>
      </c>
      <c r="D248" s="55"/>
      <c r="E248" s="122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</row>
    <row r="249" spans="1:17" ht="30.75" thickBot="1">
      <c r="A249" s="120"/>
      <c r="B249" s="123"/>
      <c r="C249" s="56" t="s">
        <v>374</v>
      </c>
      <c r="D249" s="56"/>
      <c r="E249" s="123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6"/>
    </row>
  </sheetData>
  <sheetProtection/>
  <mergeCells count="32">
    <mergeCell ref="A1:Q1"/>
    <mergeCell ref="A2:Q2"/>
    <mergeCell ref="A4:A21"/>
    <mergeCell ref="B4:B21"/>
    <mergeCell ref="E4:E21"/>
    <mergeCell ref="A22:A26"/>
    <mergeCell ref="B22:B26"/>
    <mergeCell ref="E22:E26"/>
    <mergeCell ref="A27:A61"/>
    <mergeCell ref="B27:B61"/>
    <mergeCell ref="E27:E61"/>
    <mergeCell ref="A62:A80"/>
    <mergeCell ref="B62:B80"/>
    <mergeCell ref="E62:E80"/>
    <mergeCell ref="A81:A90"/>
    <mergeCell ref="B81:B90"/>
    <mergeCell ref="E81:E90"/>
    <mergeCell ref="A91:A122"/>
    <mergeCell ref="B91:B122"/>
    <mergeCell ref="E91:E122"/>
    <mergeCell ref="A123:A158"/>
    <mergeCell ref="B123:B158"/>
    <mergeCell ref="E123:E158"/>
    <mergeCell ref="A193:A249"/>
    <mergeCell ref="B193:B249"/>
    <mergeCell ref="E193:E249"/>
    <mergeCell ref="A159:A181"/>
    <mergeCell ref="B159:B181"/>
    <mergeCell ref="E159:E181"/>
    <mergeCell ref="A182:A192"/>
    <mergeCell ref="B182:B192"/>
    <mergeCell ref="E182:E191"/>
  </mergeCells>
  <printOptions/>
  <pageMargins left="0" right="0" top="0.3940944881889764" bottom="0.3940944881889764" header="0" footer="0"/>
  <pageSetup horizontalDpi="360" verticalDpi="360" orientation="portrait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4"/>
  <sheetViews>
    <sheetView zoomScalePageLayoutView="0" workbookViewId="0" topLeftCell="A22">
      <selection activeCell="E6" sqref="E6:E26"/>
    </sheetView>
  </sheetViews>
  <sheetFormatPr defaultColWidth="10.75390625" defaultRowHeight="14.25"/>
  <cols>
    <col min="1" max="1" width="28.375" style="36" customWidth="1"/>
    <col min="2" max="2" width="10.75390625" style="36" customWidth="1"/>
    <col min="3" max="3" width="42.625" style="36" customWidth="1"/>
    <col min="4" max="4" width="18.625" style="36" customWidth="1"/>
    <col min="5" max="5" width="33.25390625" style="36" customWidth="1"/>
    <col min="6" max="17" width="10.75390625" style="36" customWidth="1"/>
    <col min="18" max="16384" width="10.75390625" style="9" customWidth="1"/>
  </cols>
  <sheetData>
    <row r="1" spans="1:17" ht="1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5">
      <c r="A2" s="150" t="s">
        <v>375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5">
      <c r="A3" s="11" t="s">
        <v>29</v>
      </c>
      <c r="B3" s="11" t="s">
        <v>30</v>
      </c>
      <c r="C3" s="11" t="s">
        <v>376</v>
      </c>
      <c r="D3" s="11" t="s">
        <v>32</v>
      </c>
      <c r="E3" s="11" t="s">
        <v>538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36</v>
      </c>
      <c r="K3" s="11" t="s">
        <v>38</v>
      </c>
      <c r="L3" s="11" t="s">
        <v>38</v>
      </c>
      <c r="M3" s="11" t="s">
        <v>37</v>
      </c>
      <c r="N3" s="11" t="s">
        <v>39</v>
      </c>
      <c r="O3" s="11" t="s">
        <v>40</v>
      </c>
      <c r="P3" s="17" t="s">
        <v>41</v>
      </c>
      <c r="Q3" s="17" t="s">
        <v>42</v>
      </c>
    </row>
    <row r="4" spans="1:256" ht="15.75" customHeight="1">
      <c r="A4" s="114" t="s">
        <v>539</v>
      </c>
      <c r="B4" s="151" t="s">
        <v>378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49" t="s">
        <v>377</v>
      </c>
      <c r="AF4" s="148" t="s">
        <v>378</v>
      </c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7" t="s">
        <v>377</v>
      </c>
      <c r="AU4" s="148" t="s">
        <v>378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7" t="s">
        <v>377</v>
      </c>
      <c r="BJ4" s="148" t="s">
        <v>378</v>
      </c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7" t="s">
        <v>377</v>
      </c>
      <c r="BY4" s="148" t="s">
        <v>378</v>
      </c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7" t="s">
        <v>377</v>
      </c>
      <c r="CN4" s="148" t="s">
        <v>378</v>
      </c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7" t="s">
        <v>377</v>
      </c>
      <c r="DC4" s="148" t="s">
        <v>378</v>
      </c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7" t="s">
        <v>377</v>
      </c>
      <c r="DR4" s="148" t="s">
        <v>378</v>
      </c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7" t="s">
        <v>377</v>
      </c>
      <c r="EG4" s="148" t="s">
        <v>378</v>
      </c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7" t="s">
        <v>377</v>
      </c>
      <c r="EV4" s="148" t="s">
        <v>378</v>
      </c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7" t="s">
        <v>377</v>
      </c>
      <c r="FK4" s="148" t="s">
        <v>378</v>
      </c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7" t="s">
        <v>377</v>
      </c>
      <c r="FZ4" s="148" t="s">
        <v>378</v>
      </c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7" t="s">
        <v>377</v>
      </c>
      <c r="GO4" s="148" t="s">
        <v>378</v>
      </c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7" t="s">
        <v>377</v>
      </c>
      <c r="HD4" s="148" t="s">
        <v>378</v>
      </c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7" t="s">
        <v>377</v>
      </c>
      <c r="HS4" s="148" t="s">
        <v>378</v>
      </c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7" t="s">
        <v>377</v>
      </c>
      <c r="IH4" s="148" t="s">
        <v>378</v>
      </c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7" t="s">
        <v>377</v>
      </c>
    </row>
    <row r="5" spans="1:256" ht="53.25" customHeight="1">
      <c r="A5" s="115"/>
      <c r="B5" s="151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49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7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7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7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7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7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7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7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7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7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7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7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7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7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7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7"/>
    </row>
    <row r="6" spans="1:17" ht="15">
      <c r="A6" s="136" t="s">
        <v>379</v>
      </c>
      <c r="B6" s="19"/>
      <c r="C6" s="136" t="s">
        <v>380</v>
      </c>
      <c r="D6" s="19"/>
      <c r="E6" s="135" t="s">
        <v>381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</row>
    <row r="7" spans="1:17" ht="15">
      <c r="A7" s="136"/>
      <c r="B7" s="19"/>
      <c r="C7" s="136"/>
      <c r="D7" s="19"/>
      <c r="E7" s="135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">
      <c r="A8" s="136"/>
      <c r="B8" s="19"/>
      <c r="C8" s="136"/>
      <c r="D8" s="19"/>
      <c r="E8" s="13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>
      <c r="A9" s="136"/>
      <c r="B9" s="19"/>
      <c r="C9" s="136" t="s">
        <v>382</v>
      </c>
      <c r="D9" s="19"/>
      <c r="E9" s="1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>
      <c r="A10" s="136"/>
      <c r="B10" s="19"/>
      <c r="C10" s="136"/>
      <c r="D10" s="19"/>
      <c r="E10" s="13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>
      <c r="A11" s="136"/>
      <c r="B11" s="19"/>
      <c r="C11" s="136"/>
      <c r="D11" s="19"/>
      <c r="E11" s="13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>
      <c r="A12" s="136"/>
      <c r="B12" s="19"/>
      <c r="C12" s="136" t="s">
        <v>383</v>
      </c>
      <c r="D12" s="19"/>
      <c r="E12" s="13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>
      <c r="A13" s="136"/>
      <c r="B13" s="19"/>
      <c r="C13" s="136"/>
      <c r="D13" s="19"/>
      <c r="E13" s="135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36"/>
      <c r="B14" s="19"/>
      <c r="C14" s="136"/>
      <c r="D14" s="19"/>
      <c r="E14" s="13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>
      <c r="A15" s="136"/>
      <c r="B15" s="19"/>
      <c r="C15" s="136" t="s">
        <v>384</v>
      </c>
      <c r="D15" s="19"/>
      <c r="E15" s="13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">
      <c r="A16" s="136"/>
      <c r="B16" s="19"/>
      <c r="C16" s="136"/>
      <c r="D16" s="19"/>
      <c r="E16" s="13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5">
      <c r="A17" s="136"/>
      <c r="B17" s="19"/>
      <c r="C17" s="136"/>
      <c r="D17" s="19"/>
      <c r="E17" s="13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36"/>
      <c r="B18" s="19"/>
      <c r="C18" s="136" t="s">
        <v>385</v>
      </c>
      <c r="D18" s="19"/>
      <c r="E18" s="13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>
      <c r="A19" s="136"/>
      <c r="B19" s="19"/>
      <c r="C19" s="136"/>
      <c r="D19" s="19"/>
      <c r="E19" s="13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">
      <c r="A20" s="136"/>
      <c r="B20" s="19"/>
      <c r="C20" s="136"/>
      <c r="D20" s="19"/>
      <c r="E20" s="13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>
      <c r="A21" s="136"/>
      <c r="B21" s="19"/>
      <c r="C21" s="136" t="s">
        <v>267</v>
      </c>
      <c r="D21" s="19"/>
      <c r="E21" s="13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>
      <c r="A22" s="136"/>
      <c r="B22" s="19"/>
      <c r="C22" s="136"/>
      <c r="D22" s="19"/>
      <c r="E22" s="13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75">
      <c r="A23" s="7" t="s">
        <v>268</v>
      </c>
      <c r="B23" s="19"/>
      <c r="C23" s="7" t="s">
        <v>269</v>
      </c>
      <c r="D23" s="19"/>
      <c r="E23" s="13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20">
      <c r="A24" s="7" t="s">
        <v>270</v>
      </c>
      <c r="B24" s="19"/>
      <c r="C24" s="7" t="s">
        <v>271</v>
      </c>
      <c r="D24" s="19"/>
      <c r="E24" s="13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90">
      <c r="A25" s="7" t="s">
        <v>272</v>
      </c>
      <c r="B25" s="19"/>
      <c r="C25" s="7" t="s">
        <v>273</v>
      </c>
      <c r="D25" s="19"/>
      <c r="E25" s="13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45">
      <c r="A26" s="7" t="s">
        <v>274</v>
      </c>
      <c r="B26" s="19"/>
      <c r="C26" s="7" t="s">
        <v>275</v>
      </c>
      <c r="D26" s="19"/>
      <c r="E26" s="13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">
      <c r="A27" s="146" t="s">
        <v>276</v>
      </c>
      <c r="B27" s="19"/>
      <c r="C27" s="136" t="s">
        <v>277</v>
      </c>
      <c r="D27" s="19"/>
      <c r="E27" s="135" t="s">
        <v>278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>
      <c r="A28" s="146"/>
      <c r="B28" s="19"/>
      <c r="C28" s="136"/>
      <c r="D28" s="19"/>
      <c r="E28" s="13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146"/>
      <c r="B29" s="19"/>
      <c r="C29" s="136" t="s">
        <v>279</v>
      </c>
      <c r="D29" s="19"/>
      <c r="E29" s="13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">
      <c r="A30" s="146"/>
      <c r="B30" s="19"/>
      <c r="C30" s="136"/>
      <c r="D30" s="19"/>
      <c r="E30" s="13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30">
      <c r="A31" s="146"/>
      <c r="B31" s="19"/>
      <c r="C31" s="7" t="s">
        <v>280</v>
      </c>
      <c r="D31" s="19"/>
      <c r="E31" s="13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45">
      <c r="A32" s="12" t="s">
        <v>281</v>
      </c>
      <c r="B32" s="19"/>
      <c r="C32" s="7" t="s">
        <v>282</v>
      </c>
      <c r="D32" s="19"/>
      <c r="E32" s="13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144" t="s">
        <v>283</v>
      </c>
      <c r="B33" s="19"/>
      <c r="C33" s="145" t="s">
        <v>284</v>
      </c>
      <c r="D33" s="19"/>
      <c r="E33" s="135" t="s">
        <v>733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>
      <c r="A34" s="144"/>
      <c r="B34" s="19"/>
      <c r="C34" s="145"/>
      <c r="D34" s="19"/>
      <c r="E34" s="13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144"/>
      <c r="B35" s="19"/>
      <c r="C35" s="145"/>
      <c r="D35" s="19"/>
      <c r="E35" s="135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>
      <c r="A36" s="144"/>
      <c r="B36" s="19"/>
      <c r="C36" s="144" t="s">
        <v>285</v>
      </c>
      <c r="D36" s="19"/>
      <c r="E36" s="13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>
      <c r="A37" s="144"/>
      <c r="B37" s="19"/>
      <c r="C37" s="144"/>
      <c r="D37" s="19"/>
      <c r="E37" s="13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30">
      <c r="A38" s="144"/>
      <c r="B38" s="19"/>
      <c r="C38" s="8" t="s">
        <v>286</v>
      </c>
      <c r="D38" s="19"/>
      <c r="E38" s="135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45">
      <c r="A39" s="8" t="s">
        <v>287</v>
      </c>
      <c r="B39" s="19"/>
      <c r="C39" s="8" t="s">
        <v>288</v>
      </c>
      <c r="D39" s="19"/>
      <c r="E39" s="135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60">
      <c r="A40" s="8" t="s">
        <v>289</v>
      </c>
      <c r="B40" s="19"/>
      <c r="C40" s="8" t="s">
        <v>290</v>
      </c>
      <c r="D40" s="19"/>
      <c r="E40" s="13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75">
      <c r="A41" s="8" t="s">
        <v>291</v>
      </c>
      <c r="B41" s="19"/>
      <c r="C41" s="8" t="s">
        <v>292</v>
      </c>
      <c r="D41" s="19"/>
      <c r="E41" s="135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30">
      <c r="A42" s="8" t="s">
        <v>293</v>
      </c>
      <c r="B42" s="19"/>
      <c r="C42" s="8" t="s">
        <v>294</v>
      </c>
      <c r="D42" s="19"/>
      <c r="E42" s="13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75">
      <c r="A43" s="8" t="s">
        <v>295</v>
      </c>
      <c r="B43" s="19"/>
      <c r="C43" s="8" t="s">
        <v>296</v>
      </c>
      <c r="D43" s="19"/>
      <c r="E43" s="135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60">
      <c r="A44" s="8" t="s">
        <v>297</v>
      </c>
      <c r="B44" s="19"/>
      <c r="C44" s="8" t="s">
        <v>298</v>
      </c>
      <c r="D44" s="19"/>
      <c r="E44" s="13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45">
      <c r="A45" s="8" t="s">
        <v>299</v>
      </c>
      <c r="B45" s="19"/>
      <c r="C45" s="8" t="s">
        <v>300</v>
      </c>
      <c r="D45" s="19"/>
      <c r="E45" s="135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">
      <c r="A46" s="136" t="s">
        <v>301</v>
      </c>
      <c r="B46" s="19"/>
      <c r="C46" s="136" t="s">
        <v>302</v>
      </c>
      <c r="D46" s="19"/>
      <c r="E46" s="135" t="s">
        <v>765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">
      <c r="A47" s="136"/>
      <c r="B47" s="19"/>
      <c r="C47" s="136"/>
      <c r="D47" s="19"/>
      <c r="E47" s="135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>
      <c r="A48" s="136"/>
      <c r="B48" s="19"/>
      <c r="C48" s="136"/>
      <c r="D48" s="19"/>
      <c r="E48" s="135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">
      <c r="A49" s="136"/>
      <c r="B49" s="19"/>
      <c r="C49" s="136" t="s">
        <v>303</v>
      </c>
      <c r="D49" s="19"/>
      <c r="E49" s="135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">
      <c r="A50" s="136"/>
      <c r="B50" s="19"/>
      <c r="C50" s="136"/>
      <c r="D50" s="19"/>
      <c r="E50" s="135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">
      <c r="A51" s="136"/>
      <c r="B51" s="19"/>
      <c r="C51" s="136"/>
      <c r="D51" s="19"/>
      <c r="E51" s="135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">
      <c r="A52" s="136"/>
      <c r="B52" s="19"/>
      <c r="C52" s="136" t="s">
        <v>304</v>
      </c>
      <c r="D52" s="19"/>
      <c r="E52" s="135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">
      <c r="A53" s="136"/>
      <c r="B53" s="19"/>
      <c r="C53" s="136"/>
      <c r="D53" s="19"/>
      <c r="E53" s="135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30">
      <c r="A54" s="136" t="s">
        <v>305</v>
      </c>
      <c r="B54" s="19"/>
      <c r="C54" s="15" t="s">
        <v>244</v>
      </c>
      <c r="D54" s="19"/>
      <c r="E54" s="13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30">
      <c r="A55" s="136"/>
      <c r="B55" s="19"/>
      <c r="C55" s="15" t="s">
        <v>245</v>
      </c>
      <c r="D55" s="19"/>
      <c r="E55" s="13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30">
      <c r="A56" s="136" t="s">
        <v>246</v>
      </c>
      <c r="B56" s="19"/>
      <c r="C56" s="15" t="s">
        <v>247</v>
      </c>
      <c r="D56" s="19"/>
      <c r="E56" s="13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30">
      <c r="A57" s="136"/>
      <c r="B57" s="19"/>
      <c r="C57" s="15" t="s">
        <v>248</v>
      </c>
      <c r="D57" s="19"/>
      <c r="E57" s="13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5">
      <c r="A58" s="136" t="s">
        <v>249</v>
      </c>
      <c r="B58" s="19"/>
      <c r="C58" s="15" t="s">
        <v>250</v>
      </c>
      <c r="D58" s="19"/>
      <c r="E58" s="13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30">
      <c r="A59" s="136"/>
      <c r="B59" s="19"/>
      <c r="C59" s="15" t="s">
        <v>251</v>
      </c>
      <c r="D59" s="19"/>
      <c r="E59" s="13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30">
      <c r="A60" s="136"/>
      <c r="B60" s="19"/>
      <c r="C60" s="15" t="s">
        <v>252</v>
      </c>
      <c r="D60" s="19"/>
      <c r="E60" s="13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30">
      <c r="A61" s="7" t="s">
        <v>253</v>
      </c>
      <c r="B61" s="19"/>
      <c r="C61" s="15" t="s">
        <v>254</v>
      </c>
      <c r="D61" s="19"/>
      <c r="E61" s="13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75">
      <c r="A62" s="7" t="s">
        <v>255</v>
      </c>
      <c r="B62" s="19"/>
      <c r="C62" s="15" t="s">
        <v>256</v>
      </c>
      <c r="D62" s="19"/>
      <c r="E62" s="13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45">
      <c r="A63" s="7" t="s">
        <v>257</v>
      </c>
      <c r="B63" s="19"/>
      <c r="C63" s="15" t="s">
        <v>258</v>
      </c>
      <c r="D63" s="19"/>
      <c r="E63" s="13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">
      <c r="A64" s="136" t="s">
        <v>259</v>
      </c>
      <c r="B64" s="19"/>
      <c r="C64" s="136" t="s">
        <v>260</v>
      </c>
      <c r="D64" s="19"/>
      <c r="E64" s="135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>
      <c r="A65" s="136"/>
      <c r="B65" s="19"/>
      <c r="C65" s="136"/>
      <c r="D65" s="19"/>
      <c r="E65" s="135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>
      <c r="A66" s="136"/>
      <c r="B66" s="19"/>
      <c r="C66" s="136"/>
      <c r="D66" s="19"/>
      <c r="E66" s="135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>
      <c r="A67" s="136"/>
      <c r="B67" s="19"/>
      <c r="C67" s="136"/>
      <c r="D67" s="19"/>
      <c r="E67" s="135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60">
      <c r="A68" s="7" t="s">
        <v>261</v>
      </c>
      <c r="B68" s="19"/>
      <c r="C68" s="7" t="s">
        <v>262</v>
      </c>
      <c r="D68" s="19"/>
      <c r="E68" s="19" t="s">
        <v>263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45">
      <c r="A69" s="111" t="s">
        <v>264</v>
      </c>
      <c r="B69" s="7"/>
      <c r="C69" s="15" t="s">
        <v>265</v>
      </c>
      <c r="D69" s="19"/>
      <c r="E69" s="135" t="s">
        <v>266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30">
      <c r="A70" s="111"/>
      <c r="B70" s="19"/>
      <c r="C70" s="15" t="s">
        <v>876</v>
      </c>
      <c r="D70" s="19"/>
      <c r="E70" s="135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30">
      <c r="A71" s="111" t="s">
        <v>877</v>
      </c>
      <c r="B71" s="19"/>
      <c r="C71" s="15" t="s">
        <v>878</v>
      </c>
      <c r="D71" s="19"/>
      <c r="E71" s="13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30">
      <c r="A72" s="111"/>
      <c r="B72" s="19"/>
      <c r="C72" s="15" t="s">
        <v>879</v>
      </c>
      <c r="D72" s="19"/>
      <c r="E72" s="135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45">
      <c r="A73" s="111" t="s">
        <v>880</v>
      </c>
      <c r="B73" s="19"/>
      <c r="C73" s="15" t="s">
        <v>881</v>
      </c>
      <c r="D73" s="19"/>
      <c r="E73" s="13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45">
      <c r="A74" s="111"/>
      <c r="B74" s="19"/>
      <c r="C74" s="15" t="s">
        <v>882</v>
      </c>
      <c r="D74" s="19"/>
      <c r="E74" s="135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45">
      <c r="A75" s="136" t="s">
        <v>883</v>
      </c>
      <c r="B75" s="19"/>
      <c r="C75" s="7" t="s">
        <v>884</v>
      </c>
      <c r="D75" s="19"/>
      <c r="E75" s="135" t="s">
        <v>98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45">
      <c r="A76" s="136"/>
      <c r="B76" s="19"/>
      <c r="C76" s="21" t="s">
        <v>885</v>
      </c>
      <c r="D76" s="19"/>
      <c r="E76" s="13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30">
      <c r="A77" s="111" t="s">
        <v>886</v>
      </c>
      <c r="B77" s="19"/>
      <c r="C77" s="15" t="s">
        <v>887</v>
      </c>
      <c r="D77" s="19"/>
      <c r="E77" s="135" t="s">
        <v>888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30">
      <c r="A78" s="111"/>
      <c r="B78" s="19"/>
      <c r="C78" s="15" t="s">
        <v>889</v>
      </c>
      <c r="D78" s="19"/>
      <c r="E78" s="13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60">
      <c r="A79" s="111"/>
      <c r="B79" s="19"/>
      <c r="C79" s="15" t="s">
        <v>890</v>
      </c>
      <c r="D79" s="19"/>
      <c r="E79" s="135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45">
      <c r="A80" s="136" t="s">
        <v>891</v>
      </c>
      <c r="B80" s="19"/>
      <c r="C80" s="7" t="s">
        <v>892</v>
      </c>
      <c r="D80" s="19"/>
      <c r="E80" s="135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45">
      <c r="A81" s="136"/>
      <c r="B81" s="19"/>
      <c r="C81" s="7" t="s">
        <v>893</v>
      </c>
      <c r="D81" s="19"/>
      <c r="E81" s="135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30">
      <c r="A82" s="136"/>
      <c r="B82" s="19"/>
      <c r="C82" s="7" t="s">
        <v>409</v>
      </c>
      <c r="D82" s="19"/>
      <c r="E82" s="13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45">
      <c r="A83" s="136" t="s">
        <v>410</v>
      </c>
      <c r="B83" s="19"/>
      <c r="C83" s="7" t="s">
        <v>411</v>
      </c>
      <c r="D83" s="19"/>
      <c r="E83" s="135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45">
      <c r="A84" s="136"/>
      <c r="B84" s="19"/>
      <c r="C84" s="7" t="s">
        <v>412</v>
      </c>
      <c r="D84" s="19"/>
      <c r="E84" s="135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14.25" customHeight="1">
      <c r="A85" s="114" t="s">
        <v>540</v>
      </c>
      <c r="B85" s="117" t="s">
        <v>413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8"/>
    </row>
    <row r="86" spans="1:17" ht="54.75" customHeight="1">
      <c r="A86" s="115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1"/>
    </row>
    <row r="87" spans="1:17" ht="30">
      <c r="A87" s="7" t="s">
        <v>414</v>
      </c>
      <c r="B87" s="19"/>
      <c r="C87" s="7" t="s">
        <v>415</v>
      </c>
      <c r="D87" s="19"/>
      <c r="E87" s="135" t="s">
        <v>416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ht="45">
      <c r="A88" s="7" t="s">
        <v>417</v>
      </c>
      <c r="B88" s="19"/>
      <c r="C88" s="7" t="s">
        <v>418</v>
      </c>
      <c r="D88" s="19"/>
      <c r="E88" s="135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60">
      <c r="A89" s="7" t="s">
        <v>419</v>
      </c>
      <c r="B89" s="19"/>
      <c r="C89" s="7" t="s">
        <v>420</v>
      </c>
      <c r="D89" s="19"/>
      <c r="E89" s="19" t="s">
        <v>278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30">
      <c r="A90" s="136" t="s">
        <v>421</v>
      </c>
      <c r="B90" s="19"/>
      <c r="C90" s="7" t="s">
        <v>422</v>
      </c>
      <c r="D90" s="19"/>
      <c r="E90" s="135" t="s">
        <v>423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30">
      <c r="A91" s="136"/>
      <c r="B91" s="19"/>
      <c r="C91" s="7" t="s">
        <v>424</v>
      </c>
      <c r="D91" s="19"/>
      <c r="E91" s="135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30">
      <c r="A92" s="136" t="s">
        <v>425</v>
      </c>
      <c r="B92" s="19"/>
      <c r="C92" s="7" t="s">
        <v>426</v>
      </c>
      <c r="D92" s="19"/>
      <c r="E92" s="135" t="s">
        <v>427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30">
      <c r="A93" s="136"/>
      <c r="B93" s="19"/>
      <c r="C93" s="7" t="s">
        <v>428</v>
      </c>
      <c r="D93" s="19"/>
      <c r="E93" s="135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5">
      <c r="A94" s="136"/>
      <c r="B94" s="19"/>
      <c r="C94" s="7" t="s">
        <v>429</v>
      </c>
      <c r="D94" s="19"/>
      <c r="E94" s="135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5">
      <c r="A95" s="136"/>
      <c r="B95" s="19"/>
      <c r="C95" s="7" t="s">
        <v>430</v>
      </c>
      <c r="D95" s="19"/>
      <c r="E95" s="135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30">
      <c r="A96" s="136"/>
      <c r="B96" s="19"/>
      <c r="C96" s="7" t="s">
        <v>431</v>
      </c>
      <c r="D96" s="19"/>
      <c r="E96" s="135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45">
      <c r="A97" s="7" t="s">
        <v>432</v>
      </c>
      <c r="B97" s="19"/>
      <c r="C97" s="7" t="s">
        <v>433</v>
      </c>
      <c r="D97" s="19"/>
      <c r="E97" s="135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45">
      <c r="A98" s="136" t="s">
        <v>434</v>
      </c>
      <c r="B98" s="19"/>
      <c r="C98" s="7" t="s">
        <v>435</v>
      </c>
      <c r="D98" s="19"/>
      <c r="E98" s="135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45">
      <c r="A99" s="136"/>
      <c r="B99" s="19"/>
      <c r="C99" s="7" t="s">
        <v>436</v>
      </c>
      <c r="D99" s="19"/>
      <c r="E99" s="135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45">
      <c r="A100" s="111" t="s">
        <v>437</v>
      </c>
      <c r="B100" s="7"/>
      <c r="C100" s="15" t="s">
        <v>438</v>
      </c>
      <c r="D100" s="19"/>
      <c r="E100" s="135" t="s">
        <v>178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60">
      <c r="A101" s="111"/>
      <c r="B101" s="19"/>
      <c r="C101" s="15" t="s">
        <v>439</v>
      </c>
      <c r="D101" s="19"/>
      <c r="E101" s="135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30">
      <c r="A102" s="111"/>
      <c r="B102" s="19"/>
      <c r="C102" s="15" t="s">
        <v>440</v>
      </c>
      <c r="D102" s="19"/>
      <c r="E102" s="135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15">
      <c r="A103" s="111"/>
      <c r="B103" s="19"/>
      <c r="C103" s="15" t="s">
        <v>441</v>
      </c>
      <c r="D103" s="19"/>
      <c r="E103" s="135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45">
      <c r="A104" s="111" t="s">
        <v>442</v>
      </c>
      <c r="B104" s="19"/>
      <c r="C104" s="15" t="s">
        <v>443</v>
      </c>
      <c r="D104" s="19"/>
      <c r="E104" s="135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45">
      <c r="A105" s="111"/>
      <c r="B105" s="19"/>
      <c r="C105" s="15" t="s">
        <v>444</v>
      </c>
      <c r="D105" s="19"/>
      <c r="E105" s="135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45">
      <c r="A106" s="111"/>
      <c r="B106" s="19"/>
      <c r="C106" s="15" t="s">
        <v>445</v>
      </c>
      <c r="D106" s="19"/>
      <c r="E106" s="135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45">
      <c r="A107" s="111" t="s">
        <v>446</v>
      </c>
      <c r="B107" s="19"/>
      <c r="C107" s="15" t="s">
        <v>447</v>
      </c>
      <c r="D107" s="19"/>
      <c r="E107" s="135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60">
      <c r="A108" s="111"/>
      <c r="B108" s="19"/>
      <c r="C108" s="15" t="s">
        <v>448</v>
      </c>
      <c r="D108" s="19"/>
      <c r="E108" s="135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60">
      <c r="A109" s="111"/>
      <c r="B109" s="19"/>
      <c r="C109" s="15" t="s">
        <v>449</v>
      </c>
      <c r="D109" s="19"/>
      <c r="E109" s="135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30">
      <c r="A110" s="111" t="s">
        <v>450</v>
      </c>
      <c r="B110" s="19"/>
      <c r="C110" s="22" t="s">
        <v>451</v>
      </c>
      <c r="D110" s="19"/>
      <c r="E110" s="135" t="s">
        <v>733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30">
      <c r="A111" s="111"/>
      <c r="B111" s="19"/>
      <c r="C111" s="15" t="s">
        <v>452</v>
      </c>
      <c r="D111" s="19"/>
      <c r="E111" s="135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15">
      <c r="A112" s="111"/>
      <c r="B112" s="19"/>
      <c r="C112" s="15" t="s">
        <v>453</v>
      </c>
      <c r="D112" s="19"/>
      <c r="E112" s="135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ht="45">
      <c r="A113" s="111"/>
      <c r="B113" s="19"/>
      <c r="C113" s="15" t="s">
        <v>454</v>
      </c>
      <c r="D113" s="19"/>
      <c r="E113" s="135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ht="30">
      <c r="A114" s="111" t="s">
        <v>455</v>
      </c>
      <c r="B114" s="19"/>
      <c r="C114" s="15" t="s">
        <v>456</v>
      </c>
      <c r="D114" s="19"/>
      <c r="E114" s="135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ht="15">
      <c r="A115" s="111"/>
      <c r="B115" s="19"/>
      <c r="C115" s="15" t="s">
        <v>457</v>
      </c>
      <c r="D115" s="19"/>
      <c r="E115" s="135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30">
      <c r="A116" s="111"/>
      <c r="B116" s="19"/>
      <c r="C116" s="15" t="s">
        <v>458</v>
      </c>
      <c r="D116" s="19"/>
      <c r="E116" s="135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30">
      <c r="A117" s="143" t="s">
        <v>459</v>
      </c>
      <c r="B117" s="19"/>
      <c r="C117" s="15" t="s">
        <v>460</v>
      </c>
      <c r="D117" s="19"/>
      <c r="E117" s="135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45">
      <c r="A118" s="143"/>
      <c r="B118" s="19"/>
      <c r="C118" s="15" t="s">
        <v>461</v>
      </c>
      <c r="D118" s="19"/>
      <c r="E118" s="135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30">
      <c r="A119" s="143"/>
      <c r="B119" s="19"/>
      <c r="C119" s="15" t="s">
        <v>462</v>
      </c>
      <c r="D119" s="19"/>
      <c r="E119" s="135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60">
      <c r="A120" s="111" t="s">
        <v>463</v>
      </c>
      <c r="B120" s="19"/>
      <c r="C120" s="24" t="s">
        <v>464</v>
      </c>
      <c r="D120" s="19"/>
      <c r="E120" s="135" t="s">
        <v>465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45">
      <c r="A121" s="111"/>
      <c r="B121" s="19"/>
      <c r="C121" s="15" t="s">
        <v>466</v>
      </c>
      <c r="D121" s="19"/>
      <c r="E121" s="135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45">
      <c r="A122" s="111"/>
      <c r="B122" s="19"/>
      <c r="C122" s="15" t="s">
        <v>467</v>
      </c>
      <c r="D122" s="19"/>
      <c r="E122" s="135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60">
      <c r="A123" s="111"/>
      <c r="B123" s="19"/>
      <c r="C123" s="15" t="s">
        <v>468</v>
      </c>
      <c r="D123" s="19"/>
      <c r="E123" s="135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45">
      <c r="A124" s="111"/>
      <c r="B124" s="19"/>
      <c r="C124" s="15" t="s">
        <v>469</v>
      </c>
      <c r="D124" s="19"/>
      <c r="E124" s="135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5">
      <c r="A125" s="111"/>
      <c r="B125" s="19"/>
      <c r="C125" s="15" t="s">
        <v>470</v>
      </c>
      <c r="D125" s="19"/>
      <c r="E125" s="135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30">
      <c r="A126" s="111"/>
      <c r="B126" s="19"/>
      <c r="C126" s="15" t="s">
        <v>471</v>
      </c>
      <c r="D126" s="19"/>
      <c r="E126" s="135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60">
      <c r="A127" s="111" t="s">
        <v>472</v>
      </c>
      <c r="B127" s="19"/>
      <c r="C127" s="24" t="s">
        <v>473</v>
      </c>
      <c r="D127" s="19"/>
      <c r="E127" s="135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30">
      <c r="A128" s="111"/>
      <c r="B128" s="19"/>
      <c r="C128" s="15" t="s">
        <v>474</v>
      </c>
      <c r="D128" s="19"/>
      <c r="E128" s="135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30">
      <c r="A129" s="111"/>
      <c r="B129" s="19"/>
      <c r="C129" s="15" t="s">
        <v>475</v>
      </c>
      <c r="D129" s="19"/>
      <c r="E129" s="135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30">
      <c r="A130" s="111"/>
      <c r="B130" s="19"/>
      <c r="C130" s="15" t="s">
        <v>476</v>
      </c>
      <c r="D130" s="19"/>
      <c r="E130" s="135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45">
      <c r="A131" s="111"/>
      <c r="B131" s="19"/>
      <c r="C131" s="15" t="s">
        <v>477</v>
      </c>
      <c r="D131" s="19"/>
      <c r="E131" s="135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30">
      <c r="A132" s="111"/>
      <c r="B132" s="19"/>
      <c r="C132" s="15" t="s">
        <v>478</v>
      </c>
      <c r="D132" s="19"/>
      <c r="E132" s="135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30">
      <c r="A133" s="111"/>
      <c r="B133" s="19"/>
      <c r="C133" s="15" t="s">
        <v>479</v>
      </c>
      <c r="D133" s="19"/>
      <c r="E133" s="135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30">
      <c r="A134" s="111"/>
      <c r="B134" s="19"/>
      <c r="C134" s="15" t="s">
        <v>480</v>
      </c>
      <c r="D134" s="19"/>
      <c r="E134" s="135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5">
      <c r="A135" s="111"/>
      <c r="B135" s="19"/>
      <c r="C135" s="15" t="s">
        <v>481</v>
      </c>
      <c r="D135" s="19"/>
      <c r="E135" s="135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30">
      <c r="A136" s="111" t="s">
        <v>482</v>
      </c>
      <c r="B136" s="19"/>
      <c r="C136" s="15" t="s">
        <v>483</v>
      </c>
      <c r="D136" s="19"/>
      <c r="E136" s="135" t="s">
        <v>753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60">
      <c r="A137" s="111"/>
      <c r="B137" s="19"/>
      <c r="C137" s="15" t="s">
        <v>484</v>
      </c>
      <c r="D137" s="19"/>
      <c r="E137" s="135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30">
      <c r="A138" s="111"/>
      <c r="B138" s="19"/>
      <c r="C138" s="15" t="s">
        <v>485</v>
      </c>
      <c r="D138" s="19"/>
      <c r="E138" s="135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30">
      <c r="A139" s="111"/>
      <c r="B139" s="19"/>
      <c r="C139" s="15" t="s">
        <v>486</v>
      </c>
      <c r="D139" s="19"/>
      <c r="E139" s="135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45">
      <c r="A140" s="111" t="s">
        <v>487</v>
      </c>
      <c r="B140" s="19"/>
      <c r="C140" s="15" t="s">
        <v>488</v>
      </c>
      <c r="D140" s="19"/>
      <c r="E140" s="135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60">
      <c r="A141" s="111"/>
      <c r="B141" s="19"/>
      <c r="C141" s="15" t="s">
        <v>489</v>
      </c>
      <c r="D141" s="19"/>
      <c r="E141" s="135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45">
      <c r="A142" s="111"/>
      <c r="B142" s="19"/>
      <c r="C142" s="15" t="s">
        <v>490</v>
      </c>
      <c r="D142" s="19"/>
      <c r="E142" s="135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30">
      <c r="A143" s="111"/>
      <c r="B143" s="19"/>
      <c r="C143" s="15" t="s">
        <v>491</v>
      </c>
      <c r="D143" s="19"/>
      <c r="E143" s="135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30">
      <c r="A144" s="111"/>
      <c r="B144" s="19"/>
      <c r="C144" s="15" t="s">
        <v>492</v>
      </c>
      <c r="D144" s="19"/>
      <c r="E144" s="135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30">
      <c r="A145" s="136" t="s">
        <v>493</v>
      </c>
      <c r="B145" s="19"/>
      <c r="C145" s="7" t="s">
        <v>494</v>
      </c>
      <c r="D145" s="19"/>
      <c r="E145" s="135" t="s">
        <v>765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">
      <c r="A146" s="136"/>
      <c r="B146" s="19"/>
      <c r="C146" s="7" t="s">
        <v>495</v>
      </c>
      <c r="D146" s="19"/>
      <c r="E146" s="135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45">
      <c r="A147" s="7" t="s">
        <v>496</v>
      </c>
      <c r="B147" s="19"/>
      <c r="C147" s="7" t="s">
        <v>497</v>
      </c>
      <c r="D147" s="19"/>
      <c r="E147" s="135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75">
      <c r="A148" s="7" t="s">
        <v>498</v>
      </c>
      <c r="B148" s="19"/>
      <c r="C148" s="15" t="s">
        <v>499</v>
      </c>
      <c r="D148" s="19"/>
      <c r="E148" s="135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75">
      <c r="A149" s="7" t="s">
        <v>500</v>
      </c>
      <c r="B149" s="19"/>
      <c r="C149" s="7" t="s">
        <v>649</v>
      </c>
      <c r="D149" s="19"/>
      <c r="E149" s="135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">
      <c r="A150" s="136" t="s">
        <v>650</v>
      </c>
      <c r="B150" s="19"/>
      <c r="C150" s="25" t="s">
        <v>651</v>
      </c>
      <c r="D150" s="19"/>
      <c r="E150" s="135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5">
      <c r="A151" s="136"/>
      <c r="B151" s="19"/>
      <c r="C151" s="26" t="s">
        <v>652</v>
      </c>
      <c r="D151" s="19"/>
      <c r="E151" s="135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30">
      <c r="A152" s="136"/>
      <c r="B152" s="19"/>
      <c r="C152" s="25" t="s">
        <v>653</v>
      </c>
      <c r="D152" s="19"/>
      <c r="E152" s="135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45">
      <c r="A153" s="7" t="s">
        <v>654</v>
      </c>
      <c r="B153" s="19"/>
      <c r="C153" s="25" t="s">
        <v>655</v>
      </c>
      <c r="D153" s="19"/>
      <c r="E153" s="135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45">
      <c r="A154" s="27" t="s">
        <v>656</v>
      </c>
      <c r="B154" s="19"/>
      <c r="C154" s="15" t="s">
        <v>657</v>
      </c>
      <c r="D154" s="19"/>
      <c r="E154" s="135" t="s">
        <v>263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60">
      <c r="A155" s="27" t="s">
        <v>658</v>
      </c>
      <c r="B155" s="19"/>
      <c r="C155" s="15" t="s">
        <v>659</v>
      </c>
      <c r="D155" s="19"/>
      <c r="E155" s="135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05">
      <c r="A156" s="28" t="s">
        <v>660</v>
      </c>
      <c r="B156" s="19"/>
      <c r="C156" s="15" t="s">
        <v>661</v>
      </c>
      <c r="D156" s="19"/>
      <c r="E156" s="135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30">
      <c r="A157" s="142" t="s">
        <v>662</v>
      </c>
      <c r="B157" s="15"/>
      <c r="C157" s="23" t="s">
        <v>663</v>
      </c>
      <c r="D157" s="19"/>
      <c r="E157" s="135" t="s">
        <v>664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">
      <c r="A158" s="142"/>
      <c r="B158" s="19"/>
      <c r="C158" s="23" t="s">
        <v>665</v>
      </c>
      <c r="D158" s="19"/>
      <c r="E158" s="135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45">
      <c r="A159" s="7" t="s">
        <v>666</v>
      </c>
      <c r="B159" s="19"/>
      <c r="C159" s="7" t="s">
        <v>667</v>
      </c>
      <c r="D159" s="19"/>
      <c r="E159" s="19" t="s">
        <v>98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60">
      <c r="A160" s="7" t="s">
        <v>668</v>
      </c>
      <c r="B160" s="19"/>
      <c r="C160" s="7" t="s">
        <v>669</v>
      </c>
      <c r="D160" s="19"/>
      <c r="E160" s="135" t="s">
        <v>888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75">
      <c r="A161" s="7" t="s">
        <v>670</v>
      </c>
      <c r="B161" s="19"/>
      <c r="C161" s="7" t="s">
        <v>671</v>
      </c>
      <c r="D161" s="19"/>
      <c r="E161" s="135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60">
      <c r="A162" s="7" t="s">
        <v>672</v>
      </c>
      <c r="B162" s="19"/>
      <c r="C162" s="7" t="s">
        <v>673</v>
      </c>
      <c r="D162" s="19"/>
      <c r="E162" s="135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4.25" customHeight="1">
      <c r="A163" s="114" t="s">
        <v>541</v>
      </c>
      <c r="B163" s="116" t="s">
        <v>674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9"/>
      <c r="Q163" s="19"/>
    </row>
    <row r="164" spans="1:17" ht="55.5" customHeight="1">
      <c r="A164" s="115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9"/>
      <c r="Q164" s="19"/>
    </row>
    <row r="165" spans="1:17" ht="30">
      <c r="A165" s="136" t="s">
        <v>675</v>
      </c>
      <c r="B165" s="19"/>
      <c r="C165" s="7" t="s">
        <v>676</v>
      </c>
      <c r="D165" s="19"/>
      <c r="E165" s="135" t="s">
        <v>416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30">
      <c r="A166" s="136"/>
      <c r="B166" s="19"/>
      <c r="C166" s="7" t="s">
        <v>677</v>
      </c>
      <c r="D166" s="19"/>
      <c r="E166" s="135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5">
      <c r="A167" s="136" t="s">
        <v>678</v>
      </c>
      <c r="B167" s="19"/>
      <c r="C167" s="7" t="s">
        <v>679</v>
      </c>
      <c r="D167" s="19"/>
      <c r="E167" s="135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30">
      <c r="A168" s="136"/>
      <c r="B168" s="19"/>
      <c r="C168" s="7" t="s">
        <v>680</v>
      </c>
      <c r="D168" s="19"/>
      <c r="E168" s="135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">
      <c r="A169" s="136" t="s">
        <v>681</v>
      </c>
      <c r="B169" s="19"/>
      <c r="C169" s="7" t="s">
        <v>682</v>
      </c>
      <c r="D169" s="19"/>
      <c r="E169" s="135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45">
      <c r="A170" s="136"/>
      <c r="B170" s="19"/>
      <c r="C170" s="7" t="s">
        <v>683</v>
      </c>
      <c r="D170" s="19"/>
      <c r="E170" s="135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45">
      <c r="A171" s="136"/>
      <c r="B171" s="19"/>
      <c r="C171" s="7" t="s">
        <v>684</v>
      </c>
      <c r="D171" s="19"/>
      <c r="E171" s="135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30">
      <c r="A172" s="136" t="s">
        <v>685</v>
      </c>
      <c r="B172" s="19"/>
      <c r="C172" s="7" t="s">
        <v>686</v>
      </c>
      <c r="D172" s="19"/>
      <c r="E172" s="135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30">
      <c r="A173" s="136"/>
      <c r="B173" s="19"/>
      <c r="C173" s="7" t="s">
        <v>687</v>
      </c>
      <c r="D173" s="19"/>
      <c r="E173" s="135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30">
      <c r="A174" s="136"/>
      <c r="B174" s="19"/>
      <c r="C174" s="7" t="s">
        <v>306</v>
      </c>
      <c r="D174" s="19"/>
      <c r="E174" s="135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30">
      <c r="A175" s="136" t="s">
        <v>307</v>
      </c>
      <c r="B175" s="19"/>
      <c r="C175" s="7" t="s">
        <v>308</v>
      </c>
      <c r="D175" s="19"/>
      <c r="E175" s="135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45">
      <c r="A176" s="136"/>
      <c r="B176" s="19"/>
      <c r="C176" s="7" t="s">
        <v>309</v>
      </c>
      <c r="D176" s="19"/>
      <c r="E176" s="135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30">
      <c r="A177" s="7" t="s">
        <v>310</v>
      </c>
      <c r="B177" s="19"/>
      <c r="C177" s="7" t="s">
        <v>311</v>
      </c>
      <c r="D177" s="19"/>
      <c r="E177" s="135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45">
      <c r="A178" s="7" t="s">
        <v>312</v>
      </c>
      <c r="B178" s="19"/>
      <c r="C178" s="7" t="s">
        <v>313</v>
      </c>
      <c r="D178" s="19"/>
      <c r="E178" s="135" t="s">
        <v>314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45">
      <c r="A179" s="7" t="s">
        <v>315</v>
      </c>
      <c r="B179" s="19"/>
      <c r="C179" s="7" t="s">
        <v>316</v>
      </c>
      <c r="D179" s="19"/>
      <c r="E179" s="135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75">
      <c r="A180" s="7" t="s">
        <v>317</v>
      </c>
      <c r="B180" s="19"/>
      <c r="C180" s="7" t="s">
        <v>318</v>
      </c>
      <c r="D180" s="19"/>
      <c r="E180" s="135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60">
      <c r="A181" s="12" t="s">
        <v>319</v>
      </c>
      <c r="B181" s="19"/>
      <c r="C181" s="7" t="s">
        <v>320</v>
      </c>
      <c r="D181" s="19"/>
      <c r="E181" s="135" t="s">
        <v>321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75">
      <c r="A182" s="7" t="s">
        <v>322</v>
      </c>
      <c r="B182" s="19"/>
      <c r="C182" s="7" t="s">
        <v>323</v>
      </c>
      <c r="D182" s="19"/>
      <c r="E182" s="135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45">
      <c r="A183" s="7" t="s">
        <v>324</v>
      </c>
      <c r="B183" s="19"/>
      <c r="C183" s="7" t="s">
        <v>325</v>
      </c>
      <c r="D183" s="19"/>
      <c r="E183" s="135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45">
      <c r="A184" s="7" t="s">
        <v>326</v>
      </c>
      <c r="B184" s="19"/>
      <c r="C184" s="7" t="s">
        <v>327</v>
      </c>
      <c r="D184" s="19"/>
      <c r="E184" s="135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45">
      <c r="A185" s="136" t="s">
        <v>328</v>
      </c>
      <c r="B185" s="7"/>
      <c r="C185" s="7" t="s">
        <v>329</v>
      </c>
      <c r="D185" s="19"/>
      <c r="E185" s="135" t="s">
        <v>330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75">
      <c r="A186" s="136"/>
      <c r="B186" s="19"/>
      <c r="C186" s="7" t="s">
        <v>331</v>
      </c>
      <c r="D186" s="19"/>
      <c r="E186" s="135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60">
      <c r="A187" s="7" t="s">
        <v>332</v>
      </c>
      <c r="B187" s="19"/>
      <c r="C187" s="15" t="s">
        <v>333</v>
      </c>
      <c r="D187" s="19"/>
      <c r="E187" s="135" t="s">
        <v>765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30">
      <c r="A188" s="136" t="s">
        <v>334</v>
      </c>
      <c r="B188" s="19"/>
      <c r="C188" s="12" t="s">
        <v>335</v>
      </c>
      <c r="D188" s="19"/>
      <c r="E188" s="135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30">
      <c r="A189" s="136"/>
      <c r="B189" s="19"/>
      <c r="C189" s="15" t="s">
        <v>336</v>
      </c>
      <c r="D189" s="19"/>
      <c r="E189" s="135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30">
      <c r="A190" s="136"/>
      <c r="B190" s="19"/>
      <c r="C190" s="15" t="s">
        <v>337</v>
      </c>
      <c r="D190" s="19"/>
      <c r="E190" s="135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30">
      <c r="A191" s="136" t="s">
        <v>338</v>
      </c>
      <c r="B191" s="19"/>
      <c r="C191" s="15" t="s">
        <v>339</v>
      </c>
      <c r="D191" s="19"/>
      <c r="E191" s="135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30">
      <c r="A192" s="136"/>
      <c r="B192" s="19"/>
      <c r="C192" s="29" t="s">
        <v>340</v>
      </c>
      <c r="D192" s="19"/>
      <c r="E192" s="135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30">
      <c r="A193" s="136"/>
      <c r="B193" s="19"/>
      <c r="C193" s="29" t="s">
        <v>341</v>
      </c>
      <c r="D193" s="19"/>
      <c r="E193" s="135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45">
      <c r="A194" s="7" t="s">
        <v>342</v>
      </c>
      <c r="B194" s="19"/>
      <c r="C194" s="7" t="s">
        <v>343</v>
      </c>
      <c r="D194" s="19"/>
      <c r="E194" s="19" t="s">
        <v>98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4.25" customHeight="1">
      <c r="A195" s="114" t="s">
        <v>542</v>
      </c>
      <c r="B195" s="117" t="s">
        <v>572</v>
      </c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8"/>
    </row>
    <row r="196" spans="1:17" ht="57.75" customHeight="1">
      <c r="A196" s="115"/>
      <c r="B196" s="139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1"/>
    </row>
    <row r="197" spans="1:17" ht="30">
      <c r="A197" s="136" t="s">
        <v>573</v>
      </c>
      <c r="B197" s="7"/>
      <c r="C197" s="7" t="s">
        <v>574</v>
      </c>
      <c r="D197" s="19"/>
      <c r="E197" s="135" t="s">
        <v>416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45">
      <c r="A198" s="136"/>
      <c r="B198" s="7"/>
      <c r="C198" s="7" t="s">
        <v>575</v>
      </c>
      <c r="D198" s="19"/>
      <c r="E198" s="135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60">
      <c r="A199" s="136"/>
      <c r="B199" s="7"/>
      <c r="C199" s="7" t="s">
        <v>576</v>
      </c>
      <c r="D199" s="19"/>
      <c r="E199" s="135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30">
      <c r="A200" s="136" t="s">
        <v>577</v>
      </c>
      <c r="B200" s="19"/>
      <c r="C200" s="7" t="s">
        <v>578</v>
      </c>
      <c r="D200" s="19"/>
      <c r="E200" s="135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30">
      <c r="A201" s="136"/>
      <c r="B201" s="19"/>
      <c r="C201" s="7" t="s">
        <v>579</v>
      </c>
      <c r="D201" s="19"/>
      <c r="E201" s="135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30">
      <c r="A202" s="136" t="s">
        <v>580</v>
      </c>
      <c r="B202" s="19"/>
      <c r="C202" s="7" t="s">
        <v>581</v>
      </c>
      <c r="D202" s="19"/>
      <c r="E202" s="135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30">
      <c r="A203" s="136"/>
      <c r="B203" s="19"/>
      <c r="C203" s="7" t="s">
        <v>582</v>
      </c>
      <c r="D203" s="19"/>
      <c r="E203" s="135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">
      <c r="A204" s="136" t="s">
        <v>583</v>
      </c>
      <c r="B204" s="19"/>
      <c r="C204" s="7" t="s">
        <v>584</v>
      </c>
      <c r="D204" s="19"/>
      <c r="E204" s="135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60">
      <c r="A205" s="136"/>
      <c r="B205" s="19"/>
      <c r="C205" s="7" t="s">
        <v>585</v>
      </c>
      <c r="D205" s="19"/>
      <c r="E205" s="135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45">
      <c r="A206" s="136"/>
      <c r="B206" s="19"/>
      <c r="C206" s="7" t="s">
        <v>586</v>
      </c>
      <c r="D206" s="19"/>
      <c r="E206" s="135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30">
      <c r="A207" s="136"/>
      <c r="B207" s="19"/>
      <c r="C207" s="7" t="s">
        <v>587</v>
      </c>
      <c r="D207" s="19"/>
      <c r="E207" s="135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30">
      <c r="A208" s="136" t="s">
        <v>588</v>
      </c>
      <c r="B208" s="19"/>
      <c r="C208" s="15" t="s">
        <v>589</v>
      </c>
      <c r="D208" s="19"/>
      <c r="E208" s="135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30">
      <c r="A209" s="136"/>
      <c r="B209" s="19"/>
      <c r="C209" s="7" t="s">
        <v>590</v>
      </c>
      <c r="D209" s="19"/>
      <c r="E209" s="135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5">
      <c r="A210" s="136" t="s">
        <v>591</v>
      </c>
      <c r="B210" s="19"/>
      <c r="C210" s="7" t="s">
        <v>592</v>
      </c>
      <c r="D210" s="19"/>
      <c r="E210" s="135" t="s">
        <v>314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30">
      <c r="A211" s="136"/>
      <c r="B211" s="19"/>
      <c r="C211" s="7" t="s">
        <v>593</v>
      </c>
      <c r="D211" s="19"/>
      <c r="E211" s="135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45">
      <c r="A212" s="7" t="s">
        <v>594</v>
      </c>
      <c r="B212" s="19"/>
      <c r="C212" s="7" t="s">
        <v>595</v>
      </c>
      <c r="D212" s="19"/>
      <c r="E212" s="135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5">
      <c r="A213" s="136" t="s">
        <v>596</v>
      </c>
      <c r="B213" s="7"/>
      <c r="C213" s="7" t="s">
        <v>597</v>
      </c>
      <c r="D213" s="19"/>
      <c r="E213" s="135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45">
      <c r="A214" s="136"/>
      <c r="B214" s="19"/>
      <c r="C214" s="15" t="s">
        <v>598</v>
      </c>
      <c r="D214" s="19"/>
      <c r="E214" s="135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45">
      <c r="A215" s="7" t="s">
        <v>599</v>
      </c>
      <c r="B215" s="19"/>
      <c r="C215" s="15" t="s">
        <v>600</v>
      </c>
      <c r="D215" s="19"/>
      <c r="E215" s="135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30">
      <c r="A216" s="136" t="s">
        <v>601</v>
      </c>
      <c r="B216" s="15"/>
      <c r="C216" s="7" t="s">
        <v>602</v>
      </c>
      <c r="D216" s="19"/>
      <c r="E216" s="135" t="s">
        <v>603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5">
      <c r="A217" s="136"/>
      <c r="B217" s="19"/>
      <c r="C217" s="7"/>
      <c r="D217" s="19"/>
      <c r="E217" s="135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5">
      <c r="A218" s="136"/>
      <c r="B218" s="19"/>
      <c r="C218" s="7" t="s">
        <v>604</v>
      </c>
      <c r="D218" s="19"/>
      <c r="E218" s="135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ht="30">
      <c r="A219" s="136"/>
      <c r="B219" s="19"/>
      <c r="C219" s="7" t="s">
        <v>605</v>
      </c>
      <c r="D219" s="19"/>
      <c r="E219" s="135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>
      <c r="A220" s="136"/>
      <c r="B220" s="19"/>
      <c r="C220" s="7"/>
      <c r="D220" s="19"/>
      <c r="E220" s="135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75">
      <c r="A221" s="136"/>
      <c r="B221" s="19"/>
      <c r="C221" s="7" t="s">
        <v>606</v>
      </c>
      <c r="D221" s="19"/>
      <c r="E221" s="135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ht="30">
      <c r="A222" s="136" t="s">
        <v>607</v>
      </c>
      <c r="B222" s="19"/>
      <c r="C222" s="7" t="s">
        <v>608</v>
      </c>
      <c r="D222" s="19"/>
      <c r="E222" s="135" t="s">
        <v>765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ht="30">
      <c r="A223" s="136"/>
      <c r="B223" s="19"/>
      <c r="C223" s="15" t="s">
        <v>609</v>
      </c>
      <c r="D223" s="19"/>
      <c r="E223" s="135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30">
      <c r="A224" s="136"/>
      <c r="B224" s="19"/>
      <c r="C224" s="15" t="s">
        <v>610</v>
      </c>
      <c r="D224" s="19"/>
      <c r="E224" s="135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ht="30">
      <c r="A225" s="136"/>
      <c r="B225" s="19"/>
      <c r="C225" s="15" t="s">
        <v>611</v>
      </c>
      <c r="D225" s="19"/>
      <c r="E225" s="135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ht="45">
      <c r="A226" s="136"/>
      <c r="B226" s="19"/>
      <c r="C226" s="15" t="s">
        <v>612</v>
      </c>
      <c r="D226" s="19"/>
      <c r="E226" s="135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ht="30">
      <c r="A227" s="136" t="s">
        <v>613</v>
      </c>
      <c r="B227" s="19"/>
      <c r="C227" s="15" t="s">
        <v>614</v>
      </c>
      <c r="D227" s="19"/>
      <c r="E227" s="135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ht="45">
      <c r="A228" s="136"/>
      <c r="B228" s="19"/>
      <c r="C228" s="15" t="s">
        <v>615</v>
      </c>
      <c r="D228" s="19"/>
      <c r="E228" s="135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30">
      <c r="A229" s="136" t="s">
        <v>616</v>
      </c>
      <c r="B229" s="19"/>
      <c r="C229" s="15" t="s">
        <v>617</v>
      </c>
      <c r="D229" s="19"/>
      <c r="E229" s="135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ht="15">
      <c r="A230" s="136"/>
      <c r="B230" s="19"/>
      <c r="C230" s="15" t="s">
        <v>618</v>
      </c>
      <c r="D230" s="19"/>
      <c r="E230" s="135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ht="30">
      <c r="A231" s="136" t="s">
        <v>619</v>
      </c>
      <c r="B231" s="19"/>
      <c r="C231" s="15" t="s">
        <v>620</v>
      </c>
      <c r="D231" s="19"/>
      <c r="E231" s="135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ht="30">
      <c r="A232" s="136"/>
      <c r="B232" s="19"/>
      <c r="C232" s="15" t="s">
        <v>621</v>
      </c>
      <c r="D232" s="19"/>
      <c r="E232" s="135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30">
      <c r="A233" s="136"/>
      <c r="B233" s="19"/>
      <c r="C233" s="15" t="s">
        <v>622</v>
      </c>
      <c r="D233" s="19"/>
      <c r="E233" s="135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ht="30">
      <c r="A234" s="136"/>
      <c r="B234" s="19"/>
      <c r="C234" s="30" t="s">
        <v>623</v>
      </c>
      <c r="D234" s="19"/>
      <c r="E234" s="135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ht="75">
      <c r="A235" s="7" t="s">
        <v>624</v>
      </c>
      <c r="B235" s="19"/>
      <c r="C235" s="7" t="s">
        <v>625</v>
      </c>
      <c r="D235" s="19"/>
      <c r="E235" s="135" t="s">
        <v>98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ht="60">
      <c r="A236" s="136" t="s">
        <v>626</v>
      </c>
      <c r="B236" s="7"/>
      <c r="C236" s="7" t="s">
        <v>627</v>
      </c>
      <c r="D236" s="19"/>
      <c r="E236" s="135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ht="45">
      <c r="A237" s="136"/>
      <c r="B237" s="7"/>
      <c r="C237" s="7" t="s">
        <v>628</v>
      </c>
      <c r="D237" s="19"/>
      <c r="E237" s="135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60">
      <c r="A238" s="7" t="s">
        <v>629</v>
      </c>
      <c r="B238" s="19"/>
      <c r="C238" s="7" t="s">
        <v>630</v>
      </c>
      <c r="D238" s="19"/>
      <c r="E238" s="135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ht="14.25" customHeight="1">
      <c r="A239" s="114" t="s">
        <v>543</v>
      </c>
      <c r="B239" s="116" t="s">
        <v>631</v>
      </c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9"/>
      <c r="Q239" s="19"/>
    </row>
    <row r="240" spans="1:17" ht="51.75" customHeight="1">
      <c r="A240" s="115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9"/>
      <c r="Q240" s="19"/>
    </row>
    <row r="241" spans="1:17" ht="30">
      <c r="A241" s="136" t="s">
        <v>632</v>
      </c>
      <c r="B241" s="31"/>
      <c r="C241" s="15" t="s">
        <v>633</v>
      </c>
      <c r="D241" s="19"/>
      <c r="E241" s="135" t="s">
        <v>765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1:17" ht="30">
      <c r="A242" s="136"/>
      <c r="B242" s="31"/>
      <c r="C242" s="15" t="s">
        <v>634</v>
      </c>
      <c r="D242" s="19"/>
      <c r="E242" s="135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ht="30">
      <c r="A243" s="136" t="s">
        <v>635</v>
      </c>
      <c r="B243" s="19"/>
      <c r="C243" s="25" t="s">
        <v>636</v>
      </c>
      <c r="D243" s="19"/>
      <c r="E243" s="135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17" ht="30">
      <c r="A244" s="136"/>
      <c r="B244" s="19"/>
      <c r="C244" s="25" t="s">
        <v>637</v>
      </c>
      <c r="D244" s="19"/>
      <c r="E244" s="135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ht="45">
      <c r="A245" s="136"/>
      <c r="B245" s="19"/>
      <c r="C245" s="25" t="s">
        <v>638</v>
      </c>
      <c r="D245" s="19"/>
      <c r="E245" s="135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ht="45">
      <c r="A246" s="136"/>
      <c r="B246" s="19"/>
      <c r="C246" s="25" t="s">
        <v>639</v>
      </c>
      <c r="D246" s="19"/>
      <c r="E246" s="135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>
      <c r="A247" s="136" t="s">
        <v>640</v>
      </c>
      <c r="B247" s="19"/>
      <c r="C247" s="25" t="s">
        <v>641</v>
      </c>
      <c r="D247" s="19"/>
      <c r="E247" s="135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1:17" ht="30">
      <c r="A248" s="136"/>
      <c r="B248" s="19"/>
      <c r="C248" s="25" t="s">
        <v>642</v>
      </c>
      <c r="D248" s="19"/>
      <c r="E248" s="135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1:17" ht="15">
      <c r="A249" s="136"/>
      <c r="B249" s="19"/>
      <c r="C249" s="25" t="s">
        <v>643</v>
      </c>
      <c r="D249" s="19"/>
      <c r="E249" s="135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1:17" ht="15">
      <c r="A250" s="136"/>
      <c r="B250" s="19"/>
      <c r="C250" s="25" t="s">
        <v>644</v>
      </c>
      <c r="D250" s="19"/>
      <c r="E250" s="135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1:17" ht="30">
      <c r="A251" s="113" t="s">
        <v>645</v>
      </c>
      <c r="B251" s="19"/>
      <c r="C251" s="32" t="s">
        <v>646</v>
      </c>
      <c r="D251" s="19"/>
      <c r="E251" s="135" t="s">
        <v>647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1:17" ht="15">
      <c r="A252" s="113"/>
      <c r="B252" s="19"/>
      <c r="C252" s="32" t="s">
        <v>648</v>
      </c>
      <c r="D252" s="19"/>
      <c r="E252" s="135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1:17" ht="30">
      <c r="A253" s="113"/>
      <c r="B253" s="19"/>
      <c r="C253" s="32" t="s">
        <v>2</v>
      </c>
      <c r="D253" s="19"/>
      <c r="E253" s="135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ht="30">
      <c r="A254" s="113"/>
      <c r="B254" s="19"/>
      <c r="C254" s="32" t="s">
        <v>3</v>
      </c>
      <c r="D254" s="19"/>
      <c r="E254" s="135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ht="30">
      <c r="A255" s="113"/>
      <c r="B255" s="19"/>
      <c r="C255" s="32" t="s">
        <v>4</v>
      </c>
      <c r="D255" s="19"/>
      <c r="E255" s="135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5">
      <c r="A256" s="113" t="s">
        <v>5</v>
      </c>
      <c r="B256" s="19"/>
      <c r="C256" s="32" t="s">
        <v>6</v>
      </c>
      <c r="D256" s="19"/>
      <c r="E256" s="135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1:17" ht="15">
      <c r="A257" s="113"/>
      <c r="B257" s="19"/>
      <c r="C257" s="32" t="s">
        <v>7</v>
      </c>
      <c r="D257" s="19"/>
      <c r="E257" s="135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5">
      <c r="A258" s="134" t="s">
        <v>8</v>
      </c>
      <c r="B258" s="19"/>
      <c r="C258" s="27" t="s">
        <v>9</v>
      </c>
      <c r="D258" s="19"/>
      <c r="E258" s="135" t="s">
        <v>10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1:17" ht="45">
      <c r="A259" s="134"/>
      <c r="B259" s="19"/>
      <c r="C259" s="27" t="s">
        <v>11</v>
      </c>
      <c r="D259" s="19"/>
      <c r="E259" s="135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1:17" ht="30">
      <c r="A260" s="134"/>
      <c r="B260" s="19"/>
      <c r="C260" s="27" t="s">
        <v>12</v>
      </c>
      <c r="D260" s="19"/>
      <c r="E260" s="135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1:17" ht="30">
      <c r="A261" s="134" t="s">
        <v>13</v>
      </c>
      <c r="B261" s="19"/>
      <c r="C261" s="27" t="s">
        <v>14</v>
      </c>
      <c r="D261" s="19"/>
      <c r="E261" s="135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1:17" ht="60">
      <c r="A262" s="134"/>
      <c r="B262" s="19"/>
      <c r="C262" s="27" t="s">
        <v>15</v>
      </c>
      <c r="D262" s="19"/>
      <c r="E262" s="135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1:17" ht="30">
      <c r="A263" s="134"/>
      <c r="B263" s="19"/>
      <c r="C263" s="27" t="s">
        <v>16</v>
      </c>
      <c r="D263" s="19"/>
      <c r="E263" s="135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1:17" ht="30">
      <c r="A264" s="134" t="s">
        <v>17</v>
      </c>
      <c r="B264" s="19"/>
      <c r="C264" s="27" t="s">
        <v>18</v>
      </c>
      <c r="D264" s="19"/>
      <c r="E264" s="135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17" ht="45">
      <c r="A265" s="134"/>
      <c r="B265" s="19"/>
      <c r="C265" s="27" t="s">
        <v>19</v>
      </c>
      <c r="D265" s="19"/>
      <c r="E265" s="135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1:17" ht="15">
      <c r="A266" s="134"/>
      <c r="B266" s="19"/>
      <c r="C266" s="27" t="s">
        <v>20</v>
      </c>
      <c r="D266" s="19"/>
      <c r="E266" s="135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1:17" ht="30">
      <c r="A267" s="134"/>
      <c r="B267" s="19"/>
      <c r="C267" s="27" t="s">
        <v>21</v>
      </c>
      <c r="D267" s="19"/>
      <c r="E267" s="135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1:17" ht="30">
      <c r="A268" s="134" t="s">
        <v>22</v>
      </c>
      <c r="B268" s="19"/>
      <c r="C268" s="27" t="s">
        <v>23</v>
      </c>
      <c r="D268" s="19"/>
      <c r="E268" s="135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1:17" ht="30">
      <c r="A269" s="134"/>
      <c r="B269" s="19"/>
      <c r="C269" s="27" t="s">
        <v>24</v>
      </c>
      <c r="D269" s="19"/>
      <c r="E269" s="135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1:17" ht="60">
      <c r="A270" s="134"/>
      <c r="B270" s="19"/>
      <c r="C270" s="27" t="s">
        <v>25</v>
      </c>
      <c r="D270" s="19"/>
      <c r="E270" s="135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1:17" ht="60">
      <c r="A271" s="134"/>
      <c r="B271" s="19"/>
      <c r="C271" s="27" t="s">
        <v>26</v>
      </c>
      <c r="D271" s="19"/>
      <c r="E271" s="135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1:17" ht="30">
      <c r="A272" s="134" t="s">
        <v>545</v>
      </c>
      <c r="B272" s="19"/>
      <c r="C272" s="27" t="s">
        <v>546</v>
      </c>
      <c r="D272" s="19"/>
      <c r="E272" s="135" t="s">
        <v>547</v>
      </c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17" ht="15">
      <c r="A273" s="134"/>
      <c r="B273" s="19"/>
      <c r="C273" s="27" t="s">
        <v>548</v>
      </c>
      <c r="D273" s="19"/>
      <c r="E273" s="135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1:17" ht="60">
      <c r="A274" s="27" t="s">
        <v>549</v>
      </c>
      <c r="B274" s="19"/>
      <c r="C274" s="27" t="s">
        <v>550</v>
      </c>
      <c r="D274" s="19"/>
      <c r="E274" s="135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1:17" ht="30">
      <c r="A275" s="27" t="s">
        <v>551</v>
      </c>
      <c r="B275" s="19"/>
      <c r="C275" s="27" t="s">
        <v>552</v>
      </c>
      <c r="D275" s="19"/>
      <c r="E275" s="135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1:17" ht="30">
      <c r="A276" s="136" t="s">
        <v>553</v>
      </c>
      <c r="B276" s="19"/>
      <c r="C276" s="7" t="s">
        <v>554</v>
      </c>
      <c r="D276" s="19"/>
      <c r="E276" s="135" t="s">
        <v>664</v>
      </c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1:17" ht="15">
      <c r="A277" s="136"/>
      <c r="B277" s="19"/>
      <c r="C277" s="7" t="s">
        <v>555</v>
      </c>
      <c r="D277" s="19"/>
      <c r="E277" s="135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1:17" ht="15">
      <c r="A278" s="136" t="s">
        <v>556</v>
      </c>
      <c r="B278" s="19"/>
      <c r="C278" s="7" t="s">
        <v>557</v>
      </c>
      <c r="D278" s="19"/>
      <c r="E278" s="135" t="s">
        <v>98</v>
      </c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1:17" ht="30">
      <c r="A279" s="136"/>
      <c r="B279" s="19"/>
      <c r="C279" s="7" t="s">
        <v>558</v>
      </c>
      <c r="D279" s="19"/>
      <c r="E279" s="135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1:17" ht="30">
      <c r="A280" s="111" t="s">
        <v>559</v>
      </c>
      <c r="B280" s="19"/>
      <c r="C280" s="15" t="s">
        <v>560</v>
      </c>
      <c r="D280" s="19"/>
      <c r="E280" s="135" t="s">
        <v>888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1:17" ht="30">
      <c r="A281" s="111"/>
      <c r="B281" s="19"/>
      <c r="C281" s="15" t="s">
        <v>561</v>
      </c>
      <c r="D281" s="19"/>
      <c r="E281" s="135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1:17" ht="45">
      <c r="A282" s="111" t="s">
        <v>562</v>
      </c>
      <c r="B282" s="19"/>
      <c r="C282" s="15" t="s">
        <v>563</v>
      </c>
      <c r="D282" s="19"/>
      <c r="E282" s="135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1:17" ht="30">
      <c r="A283" s="111"/>
      <c r="B283" s="19"/>
      <c r="C283" s="15" t="s">
        <v>564</v>
      </c>
      <c r="D283" s="19"/>
      <c r="E283" s="135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1:17" ht="30">
      <c r="A284" s="111" t="s">
        <v>565</v>
      </c>
      <c r="B284" s="19"/>
      <c r="C284" s="15" t="s">
        <v>566</v>
      </c>
      <c r="D284" s="19"/>
      <c r="E284" s="135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1:17" ht="30">
      <c r="A285" s="111"/>
      <c r="B285" s="19"/>
      <c r="C285" s="15" t="s">
        <v>567</v>
      </c>
      <c r="D285" s="19"/>
      <c r="E285" s="135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1:17" ht="30">
      <c r="A286" s="111"/>
      <c r="B286" s="19"/>
      <c r="C286" s="15" t="s">
        <v>568</v>
      </c>
      <c r="D286" s="19"/>
      <c r="E286" s="135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1:17" ht="90">
      <c r="A287" s="15" t="s">
        <v>569</v>
      </c>
      <c r="B287" s="19"/>
      <c r="C287" s="15" t="s">
        <v>570</v>
      </c>
      <c r="D287" s="19"/>
      <c r="E287" s="135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1:17" ht="45">
      <c r="A288" s="136" t="s">
        <v>571</v>
      </c>
      <c r="B288" s="15"/>
      <c r="C288" s="7" t="s">
        <v>688</v>
      </c>
      <c r="D288" s="19"/>
      <c r="E288" s="135" t="s">
        <v>689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1:17" ht="30">
      <c r="A289" s="136"/>
      <c r="B289" s="19"/>
      <c r="C289" s="33" t="s">
        <v>690</v>
      </c>
      <c r="D289" s="19"/>
      <c r="E289" s="135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1:17" ht="45">
      <c r="A290" s="136"/>
      <c r="B290" s="19"/>
      <c r="C290" s="30" t="s">
        <v>691</v>
      </c>
      <c r="D290" s="19"/>
      <c r="E290" s="135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1:17" ht="105">
      <c r="A291" s="7" t="s">
        <v>692</v>
      </c>
      <c r="B291" s="19"/>
      <c r="C291" s="7" t="s">
        <v>693</v>
      </c>
      <c r="D291" s="19"/>
      <c r="E291" s="135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1:17" ht="30">
      <c r="A292" s="136" t="s">
        <v>694</v>
      </c>
      <c r="B292" s="7"/>
      <c r="C292" s="7" t="s">
        <v>695</v>
      </c>
      <c r="D292" s="19"/>
      <c r="E292" s="135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1:17" ht="45">
      <c r="A293" s="136"/>
      <c r="B293" s="7"/>
      <c r="C293" s="7" t="s">
        <v>696</v>
      </c>
      <c r="D293" s="19"/>
      <c r="E293" s="135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1:17" ht="30">
      <c r="A294" s="136"/>
      <c r="B294" s="19"/>
      <c r="C294" s="30" t="s">
        <v>697</v>
      </c>
      <c r="D294" s="19"/>
      <c r="E294" s="135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1:17" ht="30">
      <c r="A295" s="136"/>
      <c r="B295" s="19"/>
      <c r="C295" s="7" t="s">
        <v>698</v>
      </c>
      <c r="D295" s="19"/>
      <c r="E295" s="135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1:17" ht="45">
      <c r="A296" s="136" t="s">
        <v>699</v>
      </c>
      <c r="B296" s="19"/>
      <c r="C296" s="7" t="s">
        <v>696</v>
      </c>
      <c r="D296" s="19"/>
      <c r="E296" s="135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1:17" ht="15">
      <c r="A297" s="136"/>
      <c r="B297" s="19"/>
      <c r="C297" s="7" t="s">
        <v>700</v>
      </c>
      <c r="D297" s="19"/>
      <c r="E297" s="135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1:17" ht="45">
      <c r="A298" s="7" t="s">
        <v>109</v>
      </c>
      <c r="B298" s="19"/>
      <c r="C298" s="30" t="s">
        <v>110</v>
      </c>
      <c r="D298" s="19"/>
      <c r="E298" s="135" t="s">
        <v>111</v>
      </c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1:17" ht="60">
      <c r="A299" s="136" t="s">
        <v>112</v>
      </c>
      <c r="B299" s="19"/>
      <c r="C299" s="7" t="s">
        <v>113</v>
      </c>
      <c r="D299" s="19"/>
      <c r="E299" s="135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1:17" ht="45">
      <c r="A300" s="136"/>
      <c r="B300" s="19"/>
      <c r="C300" s="7" t="s">
        <v>114</v>
      </c>
      <c r="D300" s="19"/>
      <c r="E300" s="135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1:17" ht="15">
      <c r="A301" s="136" t="s">
        <v>115</v>
      </c>
      <c r="B301" s="19"/>
      <c r="C301" s="30" t="s">
        <v>116</v>
      </c>
      <c r="D301" s="19"/>
      <c r="E301" s="135" t="s">
        <v>117</v>
      </c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1:17" ht="15">
      <c r="A302" s="136"/>
      <c r="B302" s="19"/>
      <c r="C302" s="30" t="s">
        <v>118</v>
      </c>
      <c r="D302" s="19"/>
      <c r="E302" s="135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1:17" ht="15">
      <c r="A303" s="136"/>
      <c r="B303" s="19"/>
      <c r="C303" s="30" t="s">
        <v>119</v>
      </c>
      <c r="D303" s="19"/>
      <c r="E303" s="135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1:17" ht="15">
      <c r="A304" s="136"/>
      <c r="B304" s="19"/>
      <c r="C304" s="30" t="s">
        <v>120</v>
      </c>
      <c r="D304" s="19"/>
      <c r="E304" s="135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1:17" ht="30">
      <c r="A305" s="136"/>
      <c r="B305" s="19"/>
      <c r="C305" s="30" t="s">
        <v>121</v>
      </c>
      <c r="D305" s="19"/>
      <c r="E305" s="135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1:17" ht="45">
      <c r="A306" s="7" t="s">
        <v>122</v>
      </c>
      <c r="B306" s="19"/>
      <c r="C306" s="7" t="s">
        <v>123</v>
      </c>
      <c r="D306" s="19"/>
      <c r="E306" s="135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1:17" ht="30">
      <c r="A307" s="136" t="s">
        <v>124</v>
      </c>
      <c r="B307" s="19"/>
      <c r="C307" s="7" t="s">
        <v>125</v>
      </c>
      <c r="D307" s="19"/>
      <c r="E307" s="135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1:17" ht="15">
      <c r="A308" s="136"/>
      <c r="B308" s="19"/>
      <c r="C308" s="7" t="s">
        <v>126</v>
      </c>
      <c r="D308" s="19"/>
      <c r="E308" s="135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1:17" ht="30">
      <c r="A309" s="136"/>
      <c r="B309" s="19"/>
      <c r="C309" s="7" t="s">
        <v>127</v>
      </c>
      <c r="D309" s="19"/>
      <c r="E309" s="135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1:17" ht="15">
      <c r="A310" s="136"/>
      <c r="B310" s="19"/>
      <c r="C310" s="7" t="s">
        <v>128</v>
      </c>
      <c r="D310" s="19"/>
      <c r="E310" s="135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1:17" ht="30">
      <c r="A311" s="136" t="s">
        <v>129</v>
      </c>
      <c r="B311" s="19"/>
      <c r="C311" s="7" t="s">
        <v>130</v>
      </c>
      <c r="D311" s="19"/>
      <c r="E311" s="135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1:17" ht="15">
      <c r="A312" s="136"/>
      <c r="B312" s="19"/>
      <c r="C312" s="7" t="s">
        <v>131</v>
      </c>
      <c r="D312" s="19"/>
      <c r="E312" s="135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1:17" ht="30">
      <c r="A313" s="136"/>
      <c r="B313" s="19"/>
      <c r="C313" s="7" t="s">
        <v>132</v>
      </c>
      <c r="D313" s="19"/>
      <c r="E313" s="135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1:17" ht="30">
      <c r="A314" s="136"/>
      <c r="B314" s="19"/>
      <c r="C314" s="7" t="s">
        <v>133</v>
      </c>
      <c r="D314" s="19"/>
      <c r="E314" s="135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1:17" ht="15">
      <c r="A315" s="136" t="s">
        <v>134</v>
      </c>
      <c r="B315" s="19"/>
      <c r="C315" s="7" t="s">
        <v>135</v>
      </c>
      <c r="D315" s="19"/>
      <c r="E315" s="135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1:17" ht="15">
      <c r="A316" s="136"/>
      <c r="B316" s="19"/>
      <c r="C316" s="7" t="s">
        <v>136</v>
      </c>
      <c r="D316" s="19"/>
      <c r="E316" s="135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1:17" ht="15">
      <c r="A317" s="136"/>
      <c r="B317" s="19"/>
      <c r="C317" s="7" t="s">
        <v>137</v>
      </c>
      <c r="D317" s="19"/>
      <c r="E317" s="135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1:17" ht="15">
      <c r="A318" s="136"/>
      <c r="B318" s="19"/>
      <c r="C318" s="7" t="s">
        <v>138</v>
      </c>
      <c r="D318" s="19"/>
      <c r="E318" s="135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1:17" ht="15">
      <c r="A319" s="136"/>
      <c r="B319" s="19"/>
      <c r="C319" s="7" t="s">
        <v>139</v>
      </c>
      <c r="D319" s="19"/>
      <c r="E319" s="135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1:17" ht="30">
      <c r="A320" s="136" t="s">
        <v>140</v>
      </c>
      <c r="B320" s="19"/>
      <c r="C320" s="7" t="s">
        <v>141</v>
      </c>
      <c r="D320" s="19"/>
      <c r="E320" s="135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1:17" ht="15">
      <c r="A321" s="136"/>
      <c r="B321" s="19"/>
      <c r="C321" s="7" t="s">
        <v>142</v>
      </c>
      <c r="D321" s="19"/>
      <c r="E321" s="135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1:17" ht="30">
      <c r="A322" s="136" t="s">
        <v>143</v>
      </c>
      <c r="B322" s="19"/>
      <c r="C322" s="7" t="s">
        <v>144</v>
      </c>
      <c r="D322" s="19"/>
      <c r="E322" s="135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1:17" ht="15">
      <c r="A323" s="136"/>
      <c r="B323" s="19"/>
      <c r="C323" s="7" t="s">
        <v>145</v>
      </c>
      <c r="D323" s="19"/>
      <c r="E323" s="135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1:17" ht="30">
      <c r="A324" s="136" t="s">
        <v>146</v>
      </c>
      <c r="B324" s="19"/>
      <c r="C324" s="7" t="s">
        <v>147</v>
      </c>
      <c r="D324" s="19"/>
      <c r="E324" s="135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1:17" ht="15">
      <c r="A325" s="136"/>
      <c r="B325" s="19"/>
      <c r="C325" s="7" t="s">
        <v>148</v>
      </c>
      <c r="D325" s="19"/>
      <c r="E325" s="135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  <row r="326" spans="1:17" ht="45">
      <c r="A326" s="136"/>
      <c r="B326" s="19"/>
      <c r="C326" s="7" t="s">
        <v>149</v>
      </c>
      <c r="D326" s="19"/>
      <c r="E326" s="135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</row>
    <row r="327" spans="1:17" ht="15">
      <c r="A327" s="136" t="s">
        <v>150</v>
      </c>
      <c r="B327" s="19"/>
      <c r="C327" s="25" t="s">
        <v>151</v>
      </c>
      <c r="D327" s="19"/>
      <c r="E327" s="135" t="s">
        <v>152</v>
      </c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</row>
    <row r="328" spans="1:17" ht="45">
      <c r="A328" s="136"/>
      <c r="B328" s="19"/>
      <c r="C328" s="7" t="s">
        <v>153</v>
      </c>
      <c r="D328" s="19"/>
      <c r="E328" s="135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</row>
    <row r="329" spans="1:17" ht="15">
      <c r="A329" s="136"/>
      <c r="B329" s="19"/>
      <c r="C329" s="7" t="s">
        <v>154</v>
      </c>
      <c r="D329" s="19"/>
      <c r="E329" s="135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</row>
    <row r="330" spans="1:17" ht="30">
      <c r="A330" s="136"/>
      <c r="B330" s="19"/>
      <c r="C330" s="25" t="s">
        <v>155</v>
      </c>
      <c r="D330" s="19"/>
      <c r="E330" s="135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</row>
    <row r="331" spans="1:17" ht="15">
      <c r="A331" s="136" t="s">
        <v>156</v>
      </c>
      <c r="B331" s="19"/>
      <c r="C331" s="7" t="s">
        <v>157</v>
      </c>
      <c r="D331" s="19"/>
      <c r="E331" s="135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</row>
    <row r="332" spans="1:17" ht="15">
      <c r="A332" s="136"/>
      <c r="B332" s="19"/>
      <c r="C332" s="25" t="s">
        <v>158</v>
      </c>
      <c r="D332" s="19"/>
      <c r="E332" s="135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</row>
    <row r="333" spans="1:17" ht="15">
      <c r="A333" s="136"/>
      <c r="B333" s="19"/>
      <c r="C333" s="7" t="s">
        <v>159</v>
      </c>
      <c r="D333" s="19"/>
      <c r="E333" s="135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</row>
    <row r="334" spans="1:17" ht="30">
      <c r="A334" s="136" t="s">
        <v>160</v>
      </c>
      <c r="B334" s="19"/>
      <c r="C334" s="7" t="s">
        <v>161</v>
      </c>
      <c r="D334" s="19"/>
      <c r="E334" s="135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</row>
    <row r="335" spans="1:17" ht="15">
      <c r="A335" s="136"/>
      <c r="B335" s="19"/>
      <c r="C335" s="25" t="s">
        <v>162</v>
      </c>
      <c r="D335" s="19"/>
      <c r="E335" s="135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</row>
    <row r="336" spans="1:17" ht="15">
      <c r="A336" s="136"/>
      <c r="B336" s="19"/>
      <c r="C336" s="25" t="s">
        <v>163</v>
      </c>
      <c r="D336" s="19"/>
      <c r="E336" s="135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</row>
    <row r="337" spans="1:17" ht="15">
      <c r="A337" s="136"/>
      <c r="B337" s="19"/>
      <c r="C337" s="25" t="s">
        <v>164</v>
      </c>
      <c r="D337" s="19"/>
      <c r="E337" s="135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</row>
    <row r="338" spans="1:17" ht="30">
      <c r="A338" s="136"/>
      <c r="B338" s="19"/>
      <c r="C338" s="25" t="s">
        <v>165</v>
      </c>
      <c r="D338" s="19"/>
      <c r="E338" s="135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</row>
    <row r="339" spans="1:17" ht="30">
      <c r="A339" s="7" t="s">
        <v>166</v>
      </c>
      <c r="B339" s="19"/>
      <c r="C339" s="7" t="s">
        <v>167</v>
      </c>
      <c r="D339" s="19"/>
      <c r="E339" s="135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</row>
    <row r="340" spans="1:17" ht="15">
      <c r="A340" s="136" t="s">
        <v>168</v>
      </c>
      <c r="B340" s="7"/>
      <c r="C340" s="7" t="s">
        <v>169</v>
      </c>
      <c r="D340" s="19"/>
      <c r="E340" s="135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</row>
    <row r="341" spans="1:17" ht="30">
      <c r="A341" s="136"/>
      <c r="B341" s="7"/>
      <c r="C341" s="7" t="s">
        <v>170</v>
      </c>
      <c r="D341" s="19"/>
      <c r="E341" s="135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</row>
    <row r="342" spans="1:17" ht="30">
      <c r="A342" s="112" t="s">
        <v>798</v>
      </c>
      <c r="B342" s="7"/>
      <c r="C342" s="7" t="s">
        <v>799</v>
      </c>
      <c r="D342" s="19"/>
      <c r="E342" s="135" t="s">
        <v>800</v>
      </c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</row>
    <row r="343" spans="1:17" ht="60">
      <c r="A343" s="112"/>
      <c r="B343" s="19"/>
      <c r="C343" s="7" t="s">
        <v>801</v>
      </c>
      <c r="D343" s="19"/>
      <c r="E343" s="135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</row>
    <row r="344" spans="1:17" ht="45">
      <c r="A344" s="112"/>
      <c r="B344" s="19"/>
      <c r="C344" s="7" t="s">
        <v>802</v>
      </c>
      <c r="D344" s="19"/>
      <c r="E344" s="135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</row>
    <row r="345" spans="1:17" ht="15">
      <c r="A345" s="136" t="s">
        <v>803</v>
      </c>
      <c r="B345" s="19"/>
      <c r="C345" s="7" t="s">
        <v>804</v>
      </c>
      <c r="D345" s="19"/>
      <c r="E345" s="135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</row>
    <row r="346" spans="1:17" ht="45">
      <c r="A346" s="136"/>
      <c r="B346" s="19"/>
      <c r="C346" s="7" t="s">
        <v>805</v>
      </c>
      <c r="D346" s="19"/>
      <c r="E346" s="135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</row>
    <row r="347" spans="1:17" ht="45">
      <c r="A347" s="136"/>
      <c r="B347" s="19"/>
      <c r="C347" s="7" t="s">
        <v>806</v>
      </c>
      <c r="D347" s="19"/>
      <c r="E347" s="135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</row>
    <row r="348" spans="1:17" ht="30">
      <c r="A348" s="136" t="s">
        <v>807</v>
      </c>
      <c r="B348" s="19"/>
      <c r="C348" s="7" t="s">
        <v>808</v>
      </c>
      <c r="D348" s="19"/>
      <c r="E348" s="135" t="s">
        <v>809</v>
      </c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</row>
    <row r="349" spans="1:17" ht="15">
      <c r="A349" s="136"/>
      <c r="B349" s="19"/>
      <c r="C349" s="7" t="s">
        <v>810</v>
      </c>
      <c r="D349" s="19"/>
      <c r="E349" s="135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</row>
    <row r="350" spans="1:17" ht="15">
      <c r="A350" s="136"/>
      <c r="B350" s="19"/>
      <c r="C350" s="7" t="s">
        <v>811</v>
      </c>
      <c r="D350" s="19"/>
      <c r="E350" s="135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</row>
    <row r="351" spans="1:17" ht="30">
      <c r="A351" s="136" t="s">
        <v>812</v>
      </c>
      <c r="B351" s="19"/>
      <c r="C351" s="7" t="s">
        <v>808</v>
      </c>
      <c r="D351" s="19"/>
      <c r="E351" s="135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</row>
    <row r="352" spans="1:17" ht="15">
      <c r="A352" s="136"/>
      <c r="B352" s="19"/>
      <c r="C352" s="7" t="s">
        <v>810</v>
      </c>
      <c r="D352" s="19"/>
      <c r="E352" s="135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</row>
    <row r="353" spans="1:17" ht="15">
      <c r="A353" s="136"/>
      <c r="B353" s="19"/>
      <c r="C353" s="7" t="s">
        <v>811</v>
      </c>
      <c r="D353" s="19"/>
      <c r="E353" s="135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</row>
    <row r="354" spans="1:17" ht="30">
      <c r="A354" s="136" t="s">
        <v>813</v>
      </c>
      <c r="B354" s="19"/>
      <c r="C354" s="7" t="s">
        <v>814</v>
      </c>
      <c r="D354" s="19"/>
      <c r="E354" s="135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</row>
    <row r="355" spans="1:17" ht="15">
      <c r="A355" s="136"/>
      <c r="B355" s="19"/>
      <c r="C355" s="7" t="s">
        <v>815</v>
      </c>
      <c r="D355" s="19"/>
      <c r="E355" s="135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</row>
    <row r="356" spans="1:17" ht="15">
      <c r="A356" s="136"/>
      <c r="B356" s="19"/>
      <c r="C356" s="7" t="s">
        <v>816</v>
      </c>
      <c r="D356" s="19"/>
      <c r="E356" s="135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</row>
    <row r="357" spans="1:17" ht="90">
      <c r="A357" s="7" t="s">
        <v>817</v>
      </c>
      <c r="B357" s="19"/>
      <c r="C357" s="7" t="s">
        <v>818</v>
      </c>
      <c r="D357" s="19"/>
      <c r="E357" s="135" t="s">
        <v>819</v>
      </c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</row>
    <row r="358" spans="1:17" ht="30">
      <c r="A358" s="19"/>
      <c r="B358" s="19"/>
      <c r="C358" s="34" t="s">
        <v>820</v>
      </c>
      <c r="D358" s="19"/>
      <c r="E358" s="135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</row>
    <row r="359" spans="1:17" ht="30">
      <c r="A359" s="136" t="s">
        <v>821</v>
      </c>
      <c r="B359" s="19"/>
      <c r="C359" s="7" t="s">
        <v>822</v>
      </c>
      <c r="D359" s="19"/>
      <c r="E359" s="135" t="s">
        <v>823</v>
      </c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</row>
    <row r="360" spans="1:17" ht="90">
      <c r="A360" s="136"/>
      <c r="B360" s="19"/>
      <c r="C360" s="7" t="s">
        <v>824</v>
      </c>
      <c r="D360" s="19"/>
      <c r="E360" s="135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</row>
    <row r="361" spans="1:17" ht="90">
      <c r="A361" s="136"/>
      <c r="B361" s="19"/>
      <c r="C361" s="7" t="s">
        <v>825</v>
      </c>
      <c r="D361" s="19"/>
      <c r="E361" s="135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</row>
    <row r="362" spans="1:17" ht="30">
      <c r="A362" s="136"/>
      <c r="B362" s="19"/>
      <c r="C362" s="7" t="s">
        <v>826</v>
      </c>
      <c r="D362" s="19"/>
      <c r="E362" s="135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</row>
    <row r="363" spans="1:17" ht="45">
      <c r="A363" s="136" t="s">
        <v>827</v>
      </c>
      <c r="B363" s="19"/>
      <c r="C363" s="15" t="s">
        <v>828</v>
      </c>
      <c r="D363" s="19"/>
      <c r="E363" s="135" t="s">
        <v>829</v>
      </c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</row>
    <row r="364" spans="1:17" ht="30">
      <c r="A364" s="136"/>
      <c r="B364" s="19"/>
      <c r="C364" s="15" t="s">
        <v>830</v>
      </c>
      <c r="D364" s="19"/>
      <c r="E364" s="135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</row>
    <row r="365" spans="1:17" ht="60">
      <c r="A365" s="15" t="s">
        <v>831</v>
      </c>
      <c r="B365" s="19"/>
      <c r="C365" s="7" t="s">
        <v>832</v>
      </c>
      <c r="D365" s="19"/>
      <c r="E365" s="135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</row>
    <row r="366" spans="1:17" ht="30">
      <c r="A366" s="111" t="s">
        <v>833</v>
      </c>
      <c r="B366" s="7"/>
      <c r="C366" s="7" t="s">
        <v>834</v>
      </c>
      <c r="D366" s="19"/>
      <c r="E366" s="135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</row>
    <row r="367" spans="1:17" ht="45">
      <c r="A367" s="111"/>
      <c r="B367" s="19"/>
      <c r="C367" s="7" t="s">
        <v>835</v>
      </c>
      <c r="D367" s="19"/>
      <c r="E367" s="135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</row>
    <row r="368" spans="1:17" ht="15">
      <c r="A368" s="111"/>
      <c r="B368" s="19"/>
      <c r="C368" s="7" t="s">
        <v>836</v>
      </c>
      <c r="D368" s="19"/>
      <c r="E368" s="135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</row>
    <row r="369" spans="1:17" ht="45">
      <c r="A369" s="15" t="s">
        <v>837</v>
      </c>
      <c r="B369" s="19"/>
      <c r="C369" s="15" t="s">
        <v>838</v>
      </c>
      <c r="D369" s="19"/>
      <c r="E369" s="135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</row>
    <row r="370" spans="1:17" ht="15">
      <c r="A370" s="111" t="s">
        <v>839</v>
      </c>
      <c r="B370" s="15"/>
      <c r="C370" s="15" t="s">
        <v>840</v>
      </c>
      <c r="D370" s="19"/>
      <c r="E370" s="135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</row>
    <row r="371" spans="1:17" ht="30">
      <c r="A371" s="111"/>
      <c r="B371" s="15"/>
      <c r="C371" s="29" t="s">
        <v>841</v>
      </c>
      <c r="D371" s="19"/>
      <c r="E371" s="135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</row>
    <row r="372" spans="1:17" ht="30">
      <c r="A372" s="111"/>
      <c r="B372" s="19"/>
      <c r="C372" s="25" t="s">
        <v>842</v>
      </c>
      <c r="D372" s="19"/>
      <c r="E372" s="135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</row>
    <row r="373" spans="1:17" ht="30">
      <c r="A373" s="111"/>
      <c r="B373" s="19"/>
      <c r="C373" s="15" t="s">
        <v>843</v>
      </c>
      <c r="D373" s="19"/>
      <c r="E373" s="135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</row>
    <row r="374" spans="1:17" ht="30">
      <c r="A374" s="15" t="s">
        <v>844</v>
      </c>
      <c r="B374" s="19"/>
      <c r="C374" s="15" t="s">
        <v>845</v>
      </c>
      <c r="D374" s="19"/>
      <c r="E374" s="135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</row>
    <row r="375" spans="1:17" ht="60">
      <c r="A375" s="7" t="s">
        <v>846</v>
      </c>
      <c r="B375" s="19"/>
      <c r="C375" s="7" t="s">
        <v>847</v>
      </c>
      <c r="D375" s="19"/>
      <c r="E375" s="135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</row>
    <row r="376" spans="1:17" ht="30">
      <c r="A376" s="136" t="s">
        <v>848</v>
      </c>
      <c r="B376" s="7"/>
      <c r="C376" s="7" t="s">
        <v>849</v>
      </c>
      <c r="D376" s="19"/>
      <c r="E376" s="135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</row>
    <row r="377" spans="1:17" ht="30">
      <c r="A377" s="136"/>
      <c r="B377" s="19"/>
      <c r="C377" s="7" t="s">
        <v>850</v>
      </c>
      <c r="D377" s="19"/>
      <c r="E377" s="135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</row>
    <row r="378" spans="1:17" ht="15">
      <c r="A378" s="136" t="s">
        <v>851</v>
      </c>
      <c r="B378" s="19"/>
      <c r="C378" s="7" t="s">
        <v>852</v>
      </c>
      <c r="D378" s="19"/>
      <c r="E378" s="135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</row>
    <row r="379" spans="1:17" ht="30">
      <c r="A379" s="136"/>
      <c r="B379" s="19"/>
      <c r="C379" s="7" t="s">
        <v>849</v>
      </c>
      <c r="D379" s="19"/>
      <c r="E379" s="135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</row>
    <row r="380" spans="1:17" ht="15">
      <c r="A380" s="134" t="s">
        <v>853</v>
      </c>
      <c r="B380" s="19"/>
      <c r="C380" s="35" t="s">
        <v>854</v>
      </c>
      <c r="D380" s="19"/>
      <c r="E380" s="135" t="s">
        <v>855</v>
      </c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</row>
    <row r="381" spans="1:17" ht="30">
      <c r="A381" s="134"/>
      <c r="B381" s="19"/>
      <c r="C381" s="35" t="s">
        <v>856</v>
      </c>
      <c r="D381" s="19"/>
      <c r="E381" s="135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</row>
    <row r="382" spans="1:17" ht="30">
      <c r="A382" s="134"/>
      <c r="B382" s="19"/>
      <c r="C382" s="35" t="s">
        <v>857</v>
      </c>
      <c r="D382" s="19"/>
      <c r="E382" s="135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</row>
    <row r="383" spans="1:17" ht="45">
      <c r="A383" s="134"/>
      <c r="B383" s="19"/>
      <c r="C383" s="35" t="s">
        <v>858</v>
      </c>
      <c r="D383" s="19"/>
      <c r="E383" s="135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</row>
    <row r="384" spans="1:17" ht="30">
      <c r="A384" s="134"/>
      <c r="B384" s="19"/>
      <c r="C384" s="35" t="s">
        <v>859</v>
      </c>
      <c r="D384" s="19"/>
      <c r="E384" s="135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</row>
    <row r="385" spans="1:17" ht="45">
      <c r="A385" s="136" t="s">
        <v>860</v>
      </c>
      <c r="B385" s="19"/>
      <c r="C385" s="7" t="s">
        <v>861</v>
      </c>
      <c r="D385" s="19"/>
      <c r="E385" s="135" t="s">
        <v>862</v>
      </c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</row>
    <row r="386" spans="1:17" ht="45">
      <c r="A386" s="136"/>
      <c r="B386" s="19"/>
      <c r="C386" s="7" t="s">
        <v>863</v>
      </c>
      <c r="D386" s="19"/>
      <c r="E386" s="135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</row>
    <row r="387" spans="1:17" ht="30">
      <c r="A387" s="136" t="s">
        <v>864</v>
      </c>
      <c r="B387" s="19"/>
      <c r="C387" s="7" t="s">
        <v>865</v>
      </c>
      <c r="D387" s="19"/>
      <c r="E387" s="135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</row>
    <row r="388" spans="1:17" ht="30">
      <c r="A388" s="136"/>
      <c r="B388" s="19"/>
      <c r="C388" s="7" t="s">
        <v>866</v>
      </c>
      <c r="D388" s="19"/>
      <c r="E388" s="135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</row>
    <row r="389" spans="1:17" ht="45">
      <c r="A389" s="136" t="s">
        <v>867</v>
      </c>
      <c r="B389" s="19"/>
      <c r="C389" s="7" t="s">
        <v>868</v>
      </c>
      <c r="D389" s="19"/>
      <c r="E389" s="135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</row>
    <row r="390" spans="1:17" ht="30">
      <c r="A390" s="136"/>
      <c r="B390" s="19"/>
      <c r="C390" s="7" t="s">
        <v>869</v>
      </c>
      <c r="D390" s="19"/>
      <c r="E390" s="135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</row>
    <row r="391" spans="1:17" ht="30">
      <c r="A391" s="136"/>
      <c r="B391" s="19"/>
      <c r="C391" s="7" t="s">
        <v>870</v>
      </c>
      <c r="D391" s="19"/>
      <c r="E391" s="135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</row>
    <row r="392" spans="1:17" ht="30">
      <c r="A392" s="136"/>
      <c r="B392" s="19"/>
      <c r="C392" s="7" t="s">
        <v>871</v>
      </c>
      <c r="D392" s="19"/>
      <c r="E392" s="135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</row>
    <row r="393" spans="1:17" ht="45">
      <c r="A393" s="136" t="s">
        <v>872</v>
      </c>
      <c r="B393" s="19"/>
      <c r="C393" s="7" t="s">
        <v>873</v>
      </c>
      <c r="D393" s="19"/>
      <c r="E393" s="135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</row>
    <row r="394" spans="1:17" ht="30">
      <c r="A394" s="136"/>
      <c r="B394" s="19"/>
      <c r="C394" s="7" t="s">
        <v>874</v>
      </c>
      <c r="D394" s="19"/>
      <c r="E394" s="135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</row>
  </sheetData>
  <sheetProtection/>
  <mergeCells count="201">
    <mergeCell ref="A1:Q1"/>
    <mergeCell ref="A2:Q2"/>
    <mergeCell ref="A4:A5"/>
    <mergeCell ref="B4:Q5"/>
    <mergeCell ref="AE4:AE5"/>
    <mergeCell ref="AF4:AS5"/>
    <mergeCell ref="AT4:AT5"/>
    <mergeCell ref="AU4:BH5"/>
    <mergeCell ref="BI4:BI5"/>
    <mergeCell ref="BJ4:BW5"/>
    <mergeCell ref="BX4:BX5"/>
    <mergeCell ref="BY4:CL5"/>
    <mergeCell ref="CM4:CM5"/>
    <mergeCell ref="CN4:DA5"/>
    <mergeCell ref="DB4:DB5"/>
    <mergeCell ref="DC4:DP5"/>
    <mergeCell ref="DQ4:DQ5"/>
    <mergeCell ref="DR4:EE5"/>
    <mergeCell ref="EF4:EF5"/>
    <mergeCell ref="EG4:ET5"/>
    <mergeCell ref="EU4:EU5"/>
    <mergeCell ref="EV4:FI5"/>
    <mergeCell ref="FJ4:FJ5"/>
    <mergeCell ref="FK4:FX5"/>
    <mergeCell ref="FY4:FY5"/>
    <mergeCell ref="FZ4:GM5"/>
    <mergeCell ref="GN4:GN5"/>
    <mergeCell ref="GO4:HB5"/>
    <mergeCell ref="IV4:IV5"/>
    <mergeCell ref="HC4:HC5"/>
    <mergeCell ref="HD4:HQ5"/>
    <mergeCell ref="HR4:HR5"/>
    <mergeCell ref="HS4:IF5"/>
    <mergeCell ref="IG4:IG5"/>
    <mergeCell ref="IH4:IU5"/>
    <mergeCell ref="A6:A22"/>
    <mergeCell ref="C6:C8"/>
    <mergeCell ref="E6:E26"/>
    <mergeCell ref="C9:C11"/>
    <mergeCell ref="C12:C14"/>
    <mergeCell ref="C15:C17"/>
    <mergeCell ref="C18:C20"/>
    <mergeCell ref="C21:C22"/>
    <mergeCell ref="A27:A31"/>
    <mergeCell ref="C27:C28"/>
    <mergeCell ref="E27:E32"/>
    <mergeCell ref="C29:C30"/>
    <mergeCell ref="A33:A38"/>
    <mergeCell ref="C33:C35"/>
    <mergeCell ref="E33:E45"/>
    <mergeCell ref="C36:C37"/>
    <mergeCell ref="A46:A53"/>
    <mergeCell ref="C46:C48"/>
    <mergeCell ref="E46:E67"/>
    <mergeCell ref="C49:C51"/>
    <mergeCell ref="C52:C53"/>
    <mergeCell ref="A54:A55"/>
    <mergeCell ref="A56:A57"/>
    <mergeCell ref="A58:A60"/>
    <mergeCell ref="A64:A67"/>
    <mergeCell ref="C64:C67"/>
    <mergeCell ref="A69:A70"/>
    <mergeCell ref="E69:E74"/>
    <mergeCell ref="A71:A72"/>
    <mergeCell ref="A73:A74"/>
    <mergeCell ref="A75:A76"/>
    <mergeCell ref="E75:E76"/>
    <mergeCell ref="A77:A79"/>
    <mergeCell ref="E77:E84"/>
    <mergeCell ref="A80:A82"/>
    <mergeCell ref="A83:A84"/>
    <mergeCell ref="A85:A86"/>
    <mergeCell ref="B85:Q86"/>
    <mergeCell ref="E87:E88"/>
    <mergeCell ref="A90:A91"/>
    <mergeCell ref="E90:E91"/>
    <mergeCell ref="A92:A96"/>
    <mergeCell ref="E92:E99"/>
    <mergeCell ref="A98:A99"/>
    <mergeCell ref="A100:A103"/>
    <mergeCell ref="E100:E109"/>
    <mergeCell ref="A104:A106"/>
    <mergeCell ref="A107:A109"/>
    <mergeCell ref="A110:A113"/>
    <mergeCell ref="E110:E119"/>
    <mergeCell ref="A114:A116"/>
    <mergeCell ref="A117:A119"/>
    <mergeCell ref="A120:A126"/>
    <mergeCell ref="E120:E135"/>
    <mergeCell ref="A127:A135"/>
    <mergeCell ref="A136:A139"/>
    <mergeCell ref="E136:E144"/>
    <mergeCell ref="A140:A144"/>
    <mergeCell ref="A145:A146"/>
    <mergeCell ref="E145:E153"/>
    <mergeCell ref="A150:A152"/>
    <mergeCell ref="E154:E156"/>
    <mergeCell ref="A157:A158"/>
    <mergeCell ref="E157:E158"/>
    <mergeCell ref="E160:E162"/>
    <mergeCell ref="A163:A164"/>
    <mergeCell ref="B163:O164"/>
    <mergeCell ref="A165:A166"/>
    <mergeCell ref="E165:E177"/>
    <mergeCell ref="A167:A168"/>
    <mergeCell ref="A169:A171"/>
    <mergeCell ref="A172:A174"/>
    <mergeCell ref="A175:A176"/>
    <mergeCell ref="E178:E180"/>
    <mergeCell ref="E181:E184"/>
    <mergeCell ref="A185:A186"/>
    <mergeCell ref="E185:E186"/>
    <mergeCell ref="E187:E193"/>
    <mergeCell ref="A188:A190"/>
    <mergeCell ref="A191:A193"/>
    <mergeCell ref="A195:A196"/>
    <mergeCell ref="B195:Q196"/>
    <mergeCell ref="A197:A199"/>
    <mergeCell ref="E197:E209"/>
    <mergeCell ref="A200:A201"/>
    <mergeCell ref="A202:A203"/>
    <mergeCell ref="A204:A207"/>
    <mergeCell ref="A208:A209"/>
    <mergeCell ref="A210:A211"/>
    <mergeCell ref="E210:E215"/>
    <mergeCell ref="A213:A214"/>
    <mergeCell ref="A216:A221"/>
    <mergeCell ref="E216:E221"/>
    <mergeCell ref="A222:A226"/>
    <mergeCell ref="E222:E234"/>
    <mergeCell ref="A227:A228"/>
    <mergeCell ref="A229:A230"/>
    <mergeCell ref="A231:A234"/>
    <mergeCell ref="E235:E238"/>
    <mergeCell ref="A236:A237"/>
    <mergeCell ref="A239:A240"/>
    <mergeCell ref="B239:O240"/>
    <mergeCell ref="A241:A242"/>
    <mergeCell ref="E241:E250"/>
    <mergeCell ref="A243:A246"/>
    <mergeCell ref="A247:A250"/>
    <mergeCell ref="A251:A255"/>
    <mergeCell ref="E251:E257"/>
    <mergeCell ref="A256:A257"/>
    <mergeCell ref="A258:A260"/>
    <mergeCell ref="E258:E271"/>
    <mergeCell ref="A261:A263"/>
    <mergeCell ref="A264:A267"/>
    <mergeCell ref="A268:A271"/>
    <mergeCell ref="A272:A273"/>
    <mergeCell ref="E272:E275"/>
    <mergeCell ref="A276:A277"/>
    <mergeCell ref="E276:E277"/>
    <mergeCell ref="A278:A279"/>
    <mergeCell ref="E278:E279"/>
    <mergeCell ref="A280:A281"/>
    <mergeCell ref="E280:E287"/>
    <mergeCell ref="A282:A283"/>
    <mergeCell ref="A284:A286"/>
    <mergeCell ref="A288:A290"/>
    <mergeCell ref="E288:E297"/>
    <mergeCell ref="A292:A295"/>
    <mergeCell ref="A296:A297"/>
    <mergeCell ref="E298:E300"/>
    <mergeCell ref="A299:A300"/>
    <mergeCell ref="A301:A305"/>
    <mergeCell ref="E301:E326"/>
    <mergeCell ref="A307:A310"/>
    <mergeCell ref="A311:A314"/>
    <mergeCell ref="A315:A319"/>
    <mergeCell ref="A320:A321"/>
    <mergeCell ref="A322:A323"/>
    <mergeCell ref="A324:A326"/>
    <mergeCell ref="A327:A330"/>
    <mergeCell ref="E327:E341"/>
    <mergeCell ref="A331:A333"/>
    <mergeCell ref="A334:A338"/>
    <mergeCell ref="A340:A341"/>
    <mergeCell ref="A342:A344"/>
    <mergeCell ref="E342:E347"/>
    <mergeCell ref="A345:A347"/>
    <mergeCell ref="A348:A350"/>
    <mergeCell ref="E348:E356"/>
    <mergeCell ref="A351:A353"/>
    <mergeCell ref="A354:A356"/>
    <mergeCell ref="E357:E358"/>
    <mergeCell ref="A359:A362"/>
    <mergeCell ref="E359:E362"/>
    <mergeCell ref="A363:A364"/>
    <mergeCell ref="E363:E379"/>
    <mergeCell ref="A366:A368"/>
    <mergeCell ref="A370:A373"/>
    <mergeCell ref="A376:A377"/>
    <mergeCell ref="A378:A379"/>
    <mergeCell ref="A380:A384"/>
    <mergeCell ref="E380:E384"/>
    <mergeCell ref="A385:A386"/>
    <mergeCell ref="E385:E394"/>
    <mergeCell ref="A387:A388"/>
    <mergeCell ref="A389:A392"/>
    <mergeCell ref="A393:A394"/>
  </mergeCells>
  <printOptions/>
  <pageMargins left="0" right="0" top="0.3940944881889764" bottom="0.3940944881889764" header="0" footer="0"/>
  <pageSetup horizontalDpi="600" verticalDpi="600" orientation="portrait" paperSize="9" r:id="rId2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1" sqref="A1:Q1"/>
    </sheetView>
  </sheetViews>
  <sheetFormatPr defaultColWidth="11.00390625" defaultRowHeight="14.25"/>
  <cols>
    <col min="1" max="1" width="23.625" style="9" customWidth="1"/>
    <col min="2" max="2" width="17.50390625" style="9" customWidth="1"/>
    <col min="3" max="3" width="42.50390625" style="9" customWidth="1"/>
    <col min="4" max="4" width="18.00390625" style="9" customWidth="1"/>
    <col min="5" max="5" width="18.75390625" style="9" customWidth="1"/>
    <col min="6" max="6" width="11.25390625" style="71" bestFit="1" customWidth="1"/>
    <col min="7" max="7" width="11.875" style="71" bestFit="1" customWidth="1"/>
    <col min="8" max="8" width="11.25390625" style="71" bestFit="1" customWidth="1"/>
    <col min="9" max="9" width="12.125" style="71" bestFit="1" customWidth="1"/>
    <col min="10" max="10" width="12.125" style="9" bestFit="1" customWidth="1"/>
    <col min="11" max="16" width="11.25390625" style="71" bestFit="1" customWidth="1"/>
    <col min="17" max="17" width="12.125" style="71" bestFit="1" customWidth="1"/>
    <col min="18" max="18" width="12.125" style="9" bestFit="1" customWidth="1"/>
    <col min="19" max="19" width="11.125" style="9" bestFit="1" customWidth="1"/>
    <col min="20" max="20" width="11.375" style="9" bestFit="1" customWidth="1"/>
    <col min="21" max="21" width="11.25390625" style="9" bestFit="1" customWidth="1"/>
    <col min="22" max="16384" width="11.00390625" style="9" customWidth="1"/>
  </cols>
  <sheetData>
    <row r="1" spans="1:17" ht="15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5">
      <c r="A2" s="130" t="s">
        <v>875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30">
      <c r="A3" s="10" t="s">
        <v>29</v>
      </c>
      <c r="B3" s="10" t="s">
        <v>30</v>
      </c>
      <c r="C3" s="10" t="s">
        <v>31</v>
      </c>
      <c r="D3" s="10" t="s">
        <v>32</v>
      </c>
      <c r="E3" s="11" t="s">
        <v>538</v>
      </c>
      <c r="F3" s="74" t="s">
        <v>34</v>
      </c>
      <c r="G3" s="74" t="s">
        <v>35</v>
      </c>
      <c r="H3" s="74" t="s">
        <v>36</v>
      </c>
      <c r="I3" s="74" t="s">
        <v>37</v>
      </c>
      <c r="J3" s="10" t="s">
        <v>36</v>
      </c>
      <c r="K3" s="74" t="s">
        <v>38</v>
      </c>
      <c r="L3" s="74" t="s">
        <v>38</v>
      </c>
      <c r="M3" s="74" t="s">
        <v>37</v>
      </c>
      <c r="N3" s="74" t="s">
        <v>39</v>
      </c>
      <c r="O3" s="74" t="s">
        <v>40</v>
      </c>
      <c r="P3" s="74" t="s">
        <v>41</v>
      </c>
      <c r="Q3" s="74" t="s">
        <v>42</v>
      </c>
    </row>
    <row r="4" spans="1:18" ht="45">
      <c r="A4" s="146" t="s">
        <v>386</v>
      </c>
      <c r="B4" s="122" t="s">
        <v>387</v>
      </c>
      <c r="C4" s="8" t="s">
        <v>388</v>
      </c>
      <c r="D4" s="14"/>
      <c r="E4" s="13" t="s">
        <v>389</v>
      </c>
      <c r="F4" s="73">
        <v>54194.55</v>
      </c>
      <c r="G4" s="73">
        <v>-47221.33</v>
      </c>
      <c r="H4" s="73">
        <v>17182.81</v>
      </c>
      <c r="I4" s="73">
        <v>8733.51</v>
      </c>
      <c r="J4" s="73">
        <v>84843.32</v>
      </c>
      <c r="K4" s="73">
        <v>0</v>
      </c>
      <c r="L4" s="73">
        <v>0</v>
      </c>
      <c r="M4" s="73">
        <v>0</v>
      </c>
      <c r="N4" s="73">
        <v>0</v>
      </c>
      <c r="O4" s="73">
        <v>3000</v>
      </c>
      <c r="P4" s="73">
        <v>0</v>
      </c>
      <c r="Q4" s="73">
        <v>0</v>
      </c>
      <c r="R4" s="71"/>
    </row>
    <row r="5" spans="1:18" ht="45">
      <c r="A5" s="146"/>
      <c r="B5" s="122"/>
      <c r="C5" s="8" t="s">
        <v>390</v>
      </c>
      <c r="D5" s="14"/>
      <c r="E5" s="13" t="s">
        <v>391</v>
      </c>
      <c r="F5" s="73">
        <v>1</v>
      </c>
      <c r="G5" s="73">
        <v>3326.13</v>
      </c>
      <c r="H5" s="73">
        <v>11037.79</v>
      </c>
      <c r="I5" s="73">
        <v>3536.45</v>
      </c>
      <c r="J5" s="73">
        <v>33000</v>
      </c>
      <c r="K5" s="73">
        <v>0</v>
      </c>
      <c r="L5" s="73">
        <v>0</v>
      </c>
      <c r="M5" s="73">
        <v>0</v>
      </c>
      <c r="N5" s="73">
        <v>0</v>
      </c>
      <c r="O5" s="73">
        <v>675</v>
      </c>
      <c r="P5" s="73">
        <v>0</v>
      </c>
      <c r="Q5" s="73">
        <v>0</v>
      </c>
      <c r="R5" s="71"/>
    </row>
    <row r="6" spans="1:18" ht="60">
      <c r="A6" s="146"/>
      <c r="B6" s="122"/>
      <c r="C6" s="8" t="s">
        <v>392</v>
      </c>
      <c r="D6" s="14"/>
      <c r="E6" s="13" t="s">
        <v>393</v>
      </c>
      <c r="F6" s="73">
        <v>1</v>
      </c>
      <c r="G6" s="73">
        <v>2458.26</v>
      </c>
      <c r="H6" s="73">
        <v>10999.62</v>
      </c>
      <c r="I6" s="73">
        <v>1563.8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1"/>
    </row>
    <row r="7" spans="1:18" ht="60">
      <c r="A7" s="146" t="s">
        <v>386</v>
      </c>
      <c r="B7" s="122"/>
      <c r="C7" s="8" t="s">
        <v>394</v>
      </c>
      <c r="D7" s="14"/>
      <c r="E7" s="13" t="s">
        <v>395</v>
      </c>
      <c r="F7" s="73">
        <v>3794.55</v>
      </c>
      <c r="G7" s="73">
        <v>-1836.24</v>
      </c>
      <c r="H7" s="73">
        <v>23249.12</v>
      </c>
      <c r="I7" s="73">
        <v>2726.02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1"/>
    </row>
    <row r="8" spans="1:21" ht="30">
      <c r="A8" s="146"/>
      <c r="B8" s="122"/>
      <c r="C8" s="8" t="s">
        <v>396</v>
      </c>
      <c r="D8" s="14"/>
      <c r="E8" s="13" t="s">
        <v>397</v>
      </c>
      <c r="F8" s="73">
        <v>6502</v>
      </c>
      <c r="G8" s="73">
        <f>-2671.5+3556.06</f>
        <v>884.56</v>
      </c>
      <c r="H8" s="73">
        <f>21400.67+363019.2</f>
        <v>384419.87</v>
      </c>
      <c r="I8" s="73">
        <f>1873.8+1920.27</f>
        <v>3794.0699999999997</v>
      </c>
      <c r="J8" s="73">
        <v>269136.32</v>
      </c>
      <c r="K8" s="73">
        <v>997272.7</v>
      </c>
      <c r="L8" s="73">
        <v>1289936.14</v>
      </c>
      <c r="M8" s="73">
        <v>863622.17</v>
      </c>
      <c r="N8" s="73">
        <v>1390399.26</v>
      </c>
      <c r="O8" s="73">
        <v>211688.16</v>
      </c>
      <c r="P8" s="73">
        <v>1786663.71</v>
      </c>
      <c r="Q8" s="73">
        <v>1914114.28</v>
      </c>
      <c r="R8" s="71"/>
      <c r="S8" s="71"/>
      <c r="T8" s="71"/>
      <c r="U8" s="71"/>
    </row>
    <row r="9" spans="1:18" ht="30">
      <c r="A9" s="146"/>
      <c r="B9" s="122"/>
      <c r="C9" s="8" t="s">
        <v>398</v>
      </c>
      <c r="D9" s="14"/>
      <c r="E9" s="13" t="s">
        <v>399</v>
      </c>
      <c r="F9" s="73">
        <v>1</v>
      </c>
      <c r="G9" s="73">
        <v>1</v>
      </c>
      <c r="H9" s="73">
        <v>9395.8</v>
      </c>
      <c r="I9" s="73">
        <v>557.49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1"/>
    </row>
    <row r="10" spans="1:18" ht="60">
      <c r="A10" s="146"/>
      <c r="B10" s="122"/>
      <c r="C10" s="8" t="s">
        <v>400</v>
      </c>
      <c r="D10" s="14"/>
      <c r="E10" s="13" t="s">
        <v>401</v>
      </c>
      <c r="F10" s="73">
        <v>1</v>
      </c>
      <c r="G10" s="73">
        <v>2202.08</v>
      </c>
      <c r="H10" s="73">
        <v>19403.66</v>
      </c>
      <c r="I10" s="73">
        <v>4381.4</v>
      </c>
      <c r="J10" s="73">
        <v>43604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1"/>
    </row>
    <row r="11" spans="1:18" ht="30">
      <c r="A11" s="146"/>
      <c r="B11" s="122"/>
      <c r="C11" s="8" t="s">
        <v>402</v>
      </c>
      <c r="D11" s="14"/>
      <c r="E11" s="13" t="s">
        <v>403</v>
      </c>
      <c r="F11" s="73">
        <v>57172</v>
      </c>
      <c r="G11" s="73">
        <v>-48996.53</v>
      </c>
      <c r="H11" s="73">
        <v>7516.06</v>
      </c>
      <c r="I11" s="73">
        <v>2985.26</v>
      </c>
      <c r="J11" s="73"/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1"/>
    </row>
    <row r="12" spans="1:18" ht="30">
      <c r="A12" s="111" t="s">
        <v>404</v>
      </c>
      <c r="B12" s="122"/>
      <c r="C12" s="8" t="s">
        <v>405</v>
      </c>
      <c r="D12" s="14"/>
      <c r="E12" s="13" t="s">
        <v>406</v>
      </c>
      <c r="F12" s="73">
        <v>69550</v>
      </c>
      <c r="G12" s="73">
        <v>-31052.85</v>
      </c>
      <c r="H12" s="73">
        <v>65163.94</v>
      </c>
      <c r="I12" s="73">
        <v>8948.72</v>
      </c>
      <c r="J12" s="73">
        <v>59764.31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1"/>
    </row>
    <row r="13" spans="1:18" ht="45">
      <c r="A13" s="111"/>
      <c r="B13" s="122"/>
      <c r="C13" s="16" t="s">
        <v>407</v>
      </c>
      <c r="D13" s="14"/>
      <c r="E13" s="14"/>
      <c r="F13" s="73">
        <v>1904155.37</v>
      </c>
      <c r="G13" s="73">
        <v>1296440.13</v>
      </c>
      <c r="H13" s="73">
        <v>7171487.79</v>
      </c>
      <c r="I13" s="73">
        <v>10674499.71</v>
      </c>
      <c r="J13" s="73">
        <v>4397632</v>
      </c>
      <c r="K13" s="73">
        <v>4983561.24</v>
      </c>
      <c r="L13" s="73">
        <v>6449206.45</v>
      </c>
      <c r="M13" s="73">
        <v>4363203.78</v>
      </c>
      <c r="N13" s="73">
        <v>2575054.57</v>
      </c>
      <c r="O13" s="73">
        <v>2576823.17</v>
      </c>
      <c r="P13" s="73">
        <v>7759929.25</v>
      </c>
      <c r="Q13" s="73">
        <v>11893684.67</v>
      </c>
      <c r="R13" s="71"/>
    </row>
    <row r="14" spans="10:18" ht="15">
      <c r="J14" s="71"/>
      <c r="R14" s="71"/>
    </row>
    <row r="16" ht="15">
      <c r="R16" s="71"/>
    </row>
    <row r="17" ht="15">
      <c r="R17" s="71"/>
    </row>
  </sheetData>
  <sheetProtection/>
  <mergeCells count="6">
    <mergeCell ref="A1:Q1"/>
    <mergeCell ref="A2:Q2"/>
    <mergeCell ref="A4:A6"/>
    <mergeCell ref="B4:B13"/>
    <mergeCell ref="A7:A11"/>
    <mergeCell ref="A12:A13"/>
  </mergeCell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96"/>
  <sheetViews>
    <sheetView workbookViewId="0" topLeftCell="A1">
      <selection activeCell="A1" sqref="A1:Q1"/>
    </sheetView>
  </sheetViews>
  <sheetFormatPr defaultColWidth="11.00390625" defaultRowHeight="14.25"/>
  <cols>
    <col min="1" max="1" width="54.125" style="83" customWidth="1"/>
    <col min="2" max="2" width="21.625" style="80" bestFit="1" customWidth="1"/>
    <col min="3" max="3" width="33.25390625" style="82" customWidth="1"/>
    <col min="4" max="4" width="43.00390625" style="80" customWidth="1"/>
    <col min="5" max="5" width="17.875" style="80" customWidth="1"/>
    <col min="6" max="7" width="12.875" style="85" bestFit="1" customWidth="1"/>
    <col min="8" max="8" width="12.875" style="106" bestFit="1" customWidth="1"/>
    <col min="9" max="9" width="12.875" style="85" bestFit="1" customWidth="1"/>
    <col min="10" max="11" width="13.875" style="106" bestFit="1" customWidth="1"/>
    <col min="12" max="17" width="12.875" style="85" bestFit="1" customWidth="1"/>
    <col min="18" max="18" width="13.875" style="85" bestFit="1" customWidth="1"/>
    <col min="19" max="19" width="10.125" style="80" customWidth="1"/>
    <col min="20" max="23" width="12.875" style="85" customWidth="1"/>
    <col min="24" max="24" width="10.125" style="80" customWidth="1"/>
    <col min="25" max="25" width="12.875" style="85" customWidth="1"/>
    <col min="26" max="26" width="12.875" style="106" customWidth="1"/>
    <col min="27" max="28" width="12.875" style="80" customWidth="1"/>
    <col min="29" max="29" width="16.50390625" style="80" customWidth="1"/>
    <col min="30" max="30" width="12.875" style="85" bestFit="1" customWidth="1"/>
    <col min="31" max="33" width="12.875" style="80" bestFit="1" customWidth="1"/>
    <col min="34" max="34" width="13.875" style="80" bestFit="1" customWidth="1"/>
    <col min="35" max="16384" width="10.125" style="80" customWidth="1"/>
  </cols>
  <sheetData>
    <row r="1" spans="1:18" ht="16.5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08"/>
    </row>
    <row r="2" spans="1:18" ht="16.5">
      <c r="A2" s="163" t="s">
        <v>408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08"/>
    </row>
    <row r="3" spans="1:18" ht="16.5">
      <c r="A3" s="79" t="s">
        <v>29</v>
      </c>
      <c r="B3" s="86" t="s">
        <v>30</v>
      </c>
      <c r="C3" s="87" t="s">
        <v>31</v>
      </c>
      <c r="D3" s="88" t="s">
        <v>32</v>
      </c>
      <c r="E3" s="88" t="s">
        <v>33</v>
      </c>
      <c r="F3" s="89" t="s">
        <v>34</v>
      </c>
      <c r="G3" s="89" t="s">
        <v>35</v>
      </c>
      <c r="H3" s="104" t="s">
        <v>36</v>
      </c>
      <c r="I3" s="89" t="s">
        <v>37</v>
      </c>
      <c r="J3" s="104" t="s">
        <v>36</v>
      </c>
      <c r="K3" s="104" t="s">
        <v>38</v>
      </c>
      <c r="L3" s="89" t="s">
        <v>38</v>
      </c>
      <c r="M3" s="89" t="s">
        <v>37</v>
      </c>
      <c r="N3" s="89" t="s">
        <v>39</v>
      </c>
      <c r="O3" s="89" t="s">
        <v>40</v>
      </c>
      <c r="P3" s="89" t="s">
        <v>41</v>
      </c>
      <c r="Q3" s="89" t="s">
        <v>42</v>
      </c>
      <c r="R3" s="109"/>
    </row>
    <row r="4" spans="1:34" ht="66">
      <c r="A4" s="158" t="s">
        <v>193</v>
      </c>
      <c r="B4" s="165" t="s">
        <v>104</v>
      </c>
      <c r="C4" s="166" t="s">
        <v>105</v>
      </c>
      <c r="D4" s="90" t="s">
        <v>191</v>
      </c>
      <c r="E4" s="91"/>
      <c r="F4" s="92"/>
      <c r="G4" s="92"/>
      <c r="H4" s="105"/>
      <c r="I4" s="92"/>
      <c r="J4" s="105">
        <v>4669.645519111863</v>
      </c>
      <c r="K4" s="105">
        <v>6068.609287000524</v>
      </c>
      <c r="L4" s="92">
        <v>1244.2696259538948</v>
      </c>
      <c r="M4" s="92">
        <v>8442.369412097176</v>
      </c>
      <c r="N4" s="92">
        <v>5183.34505624175</v>
      </c>
      <c r="O4" s="92">
        <v>4835.975762728024</v>
      </c>
      <c r="P4" s="92">
        <v>4076.9718039970244</v>
      </c>
      <c r="Q4" s="92">
        <v>6754.09974382666</v>
      </c>
      <c r="R4" s="110"/>
      <c r="X4" s="107"/>
      <c r="AA4" s="106"/>
      <c r="AB4" s="106"/>
      <c r="AC4" s="85"/>
      <c r="AE4" s="106"/>
      <c r="AF4" s="106"/>
      <c r="AG4" s="106"/>
      <c r="AH4" s="85"/>
    </row>
    <row r="5" spans="1:24" ht="33">
      <c r="A5" s="159"/>
      <c r="B5" s="165"/>
      <c r="C5" s="166"/>
      <c r="D5" s="94" t="s">
        <v>192</v>
      </c>
      <c r="E5" s="91"/>
      <c r="F5" s="92"/>
      <c r="G5" s="92"/>
      <c r="H5" s="105"/>
      <c r="I5" s="92"/>
      <c r="J5" s="105">
        <v>8405.361686521208</v>
      </c>
      <c r="K5" s="105">
        <v>10923.496394459196</v>
      </c>
      <c r="L5" s="92">
        <v>2239.6852606670855</v>
      </c>
      <c r="M5" s="92">
        <v>15196.264493626173</v>
      </c>
      <c r="N5" s="92">
        <v>9330.020826086142</v>
      </c>
      <c r="O5" s="92">
        <v>8704.75611620094</v>
      </c>
      <c r="P5" s="92">
        <v>7338.549030775568</v>
      </c>
      <c r="Q5" s="92">
        <v>12157.379180358155</v>
      </c>
      <c r="R5" s="110"/>
      <c r="X5" s="84"/>
    </row>
    <row r="6" spans="1:24" ht="33">
      <c r="A6" s="159"/>
      <c r="B6" s="165"/>
      <c r="C6" s="166"/>
      <c r="D6" s="90" t="s">
        <v>194</v>
      </c>
      <c r="E6" s="91"/>
      <c r="F6" s="92">
        <v>94262.7345844504</v>
      </c>
      <c r="G6" s="92">
        <v>102334.35603217158</v>
      </c>
      <c r="H6" s="105">
        <v>112530.85576407505</v>
      </c>
      <c r="I6" s="92">
        <v>123547.95603217157</v>
      </c>
      <c r="J6" s="105">
        <v>116507.59026148234</v>
      </c>
      <c r="K6" s="105">
        <v>151411.71666524225</v>
      </c>
      <c r="L6" s="92">
        <v>31044.509730369435</v>
      </c>
      <c r="M6" s="92">
        <v>210636.9985205566</v>
      </c>
      <c r="N6" s="92">
        <v>129324.38651389362</v>
      </c>
      <c r="O6" s="92">
        <v>120657.52750875543</v>
      </c>
      <c r="P6" s="92">
        <v>101720.38937508976</v>
      </c>
      <c r="Q6" s="92">
        <v>168514.693956599</v>
      </c>
      <c r="R6" s="110"/>
      <c r="S6" s="84"/>
      <c r="X6" s="84"/>
    </row>
    <row r="7" spans="1:24" ht="165">
      <c r="A7" s="159"/>
      <c r="B7" s="165"/>
      <c r="C7" s="166"/>
      <c r="D7" s="90" t="s">
        <v>195</v>
      </c>
      <c r="E7" s="93"/>
      <c r="F7" s="92">
        <v>27493.297587131365</v>
      </c>
      <c r="G7" s="92">
        <v>29847.520509383376</v>
      </c>
      <c r="H7" s="105">
        <v>32821.499597855225</v>
      </c>
      <c r="I7" s="92">
        <v>36034.820509383375</v>
      </c>
      <c r="J7" s="105">
        <v>26079.01038273695</v>
      </c>
      <c r="K7" s="105">
        <v>33891.93547063101</v>
      </c>
      <c r="L7" s="92">
        <v>6948.990102432335</v>
      </c>
      <c r="M7" s="92">
        <v>47148.89784500339</v>
      </c>
      <c r="N7" s="92">
        <v>28947.916707122247</v>
      </c>
      <c r="O7" s="92">
        <v>27007.93060429887</v>
      </c>
      <c r="P7" s="92">
        <v>22769.049507378073</v>
      </c>
      <c r="Q7" s="92">
        <v>37720.25877004839</v>
      </c>
      <c r="R7" s="110"/>
      <c r="S7" s="84"/>
      <c r="X7" s="84"/>
    </row>
    <row r="8" spans="1:24" ht="66">
      <c r="A8" s="159"/>
      <c r="B8" s="165"/>
      <c r="C8" s="166"/>
      <c r="D8" s="90" t="s">
        <v>196</v>
      </c>
      <c r="E8" s="93"/>
      <c r="F8" s="92">
        <v>131967.82841823058</v>
      </c>
      <c r="G8" s="92">
        <v>143268.0984450402</v>
      </c>
      <c r="H8" s="105">
        <v>157543.1980697051</v>
      </c>
      <c r="I8" s="92">
        <v>172967.1384450402</v>
      </c>
      <c r="J8" s="105">
        <v>149770.87374466515</v>
      </c>
      <c r="K8" s="105">
        <v>194640.238024304</v>
      </c>
      <c r="L8" s="92">
        <v>39907.81490593874</v>
      </c>
      <c r="M8" s="92">
        <v>270774.5241367944</v>
      </c>
      <c r="N8" s="92">
        <v>166246.90564115182</v>
      </c>
      <c r="O8" s="92">
        <v>155105.63112926707</v>
      </c>
      <c r="P8" s="92">
        <v>130761.88049347533</v>
      </c>
      <c r="Q8" s="92">
        <v>216626.16912812938</v>
      </c>
      <c r="R8" s="110"/>
      <c r="S8" s="84"/>
      <c r="X8" s="84"/>
    </row>
    <row r="9" spans="1:24" ht="66">
      <c r="A9" s="159"/>
      <c r="B9" s="165"/>
      <c r="C9" s="166"/>
      <c r="D9" s="95" t="s">
        <v>197</v>
      </c>
      <c r="E9" s="93"/>
      <c r="F9" s="92">
        <v>39276.13941018767</v>
      </c>
      <c r="G9" s="92">
        <v>42639.31501340483</v>
      </c>
      <c r="H9" s="105">
        <v>46887.85656836461</v>
      </c>
      <c r="I9" s="92">
        <v>51478.31501340483</v>
      </c>
      <c r="J9" s="105">
        <v>58600.84840548254</v>
      </c>
      <c r="K9" s="105">
        <v>76156.88415836303</v>
      </c>
      <c r="L9" s="92">
        <v>15614.730374638513</v>
      </c>
      <c r="M9" s="92">
        <v>105945.94559192231</v>
      </c>
      <c r="N9" s="92">
        <v>65047.42525550444</v>
      </c>
      <c r="O9" s="92">
        <v>60688.17887874969</v>
      </c>
      <c r="P9" s="92">
        <v>51163.19978928426</v>
      </c>
      <c r="Q9" s="92">
        <v>84759.31922103852</v>
      </c>
      <c r="R9" s="110"/>
      <c r="S9" s="84"/>
      <c r="X9" s="84"/>
    </row>
    <row r="10" spans="1:34" ht="49.5">
      <c r="A10" s="159"/>
      <c r="B10" s="165"/>
      <c r="C10" s="154" t="s">
        <v>107</v>
      </c>
      <c r="D10" s="96" t="s">
        <v>198</v>
      </c>
      <c r="E10" s="93"/>
      <c r="F10" s="92">
        <v>30953.125</v>
      </c>
      <c r="G10" s="92">
        <v>33244.79166666667</v>
      </c>
      <c r="H10" s="105">
        <v>32828.125</v>
      </c>
      <c r="I10" s="92">
        <v>33166.66666666667</v>
      </c>
      <c r="J10" s="105">
        <v>36261.206925339335</v>
      </c>
      <c r="K10" s="105">
        <v>56020.38452988007</v>
      </c>
      <c r="L10" s="92">
        <v>22695.2094104231</v>
      </c>
      <c r="M10" s="92">
        <v>42101.17570479239</v>
      </c>
      <c r="N10" s="92">
        <v>32398.192557607745</v>
      </c>
      <c r="O10" s="92">
        <v>32398.192557607745</v>
      </c>
      <c r="P10" s="92">
        <v>29629.09296436203</v>
      </c>
      <c r="Q10" s="92">
        <v>55253.9715687677</v>
      </c>
      <c r="R10" s="110"/>
      <c r="S10" s="84"/>
      <c r="X10" s="84"/>
      <c r="AA10" s="106"/>
      <c r="AB10" s="106"/>
      <c r="AC10" s="85"/>
      <c r="AE10" s="106"/>
      <c r="AF10" s="106"/>
      <c r="AG10" s="106"/>
      <c r="AH10" s="85"/>
    </row>
    <row r="11" spans="1:24" ht="49.5">
      <c r="A11" s="159"/>
      <c r="B11" s="165"/>
      <c r="C11" s="154"/>
      <c r="D11" s="96" t="s">
        <v>199</v>
      </c>
      <c r="E11" s="93"/>
      <c r="F11" s="92">
        <v>39207.291666666664</v>
      </c>
      <c r="G11" s="92">
        <v>42110.069444444445</v>
      </c>
      <c r="H11" s="105">
        <v>41582.291666666664</v>
      </c>
      <c r="I11" s="92">
        <v>42011.11111111111</v>
      </c>
      <c r="J11" s="105">
        <v>26577.414470328247</v>
      </c>
      <c r="K11" s="105">
        <v>41059.77447202288</v>
      </c>
      <c r="L11" s="92">
        <v>16634.305312386237</v>
      </c>
      <c r="M11" s="92">
        <v>30857.781394266432</v>
      </c>
      <c r="N11" s="92">
        <v>23746.043353326335</v>
      </c>
      <c r="O11" s="92">
        <v>23746.043353326335</v>
      </c>
      <c r="P11" s="92">
        <v>21716.44991616249</v>
      </c>
      <c r="Q11" s="92">
        <v>40498.037104459385</v>
      </c>
      <c r="R11" s="110"/>
      <c r="S11" s="84"/>
      <c r="X11" s="84"/>
    </row>
    <row r="12" spans="1:24" ht="49.5">
      <c r="A12" s="159"/>
      <c r="B12" s="165"/>
      <c r="C12" s="154"/>
      <c r="D12" s="90" t="s">
        <v>200</v>
      </c>
      <c r="E12" s="93"/>
      <c r="F12" s="92">
        <v>8254.166666666666</v>
      </c>
      <c r="G12" s="92">
        <v>8865.277777777777</v>
      </c>
      <c r="H12" s="105">
        <v>8754.166666666666</v>
      </c>
      <c r="I12" s="92">
        <v>8844.444444444443</v>
      </c>
      <c r="J12" s="105">
        <v>7677.490326933979</v>
      </c>
      <c r="K12" s="105">
        <v>11861.049226100775</v>
      </c>
      <c r="L12" s="92">
        <v>4805.197220131795</v>
      </c>
      <c r="M12" s="92">
        <v>8913.971614116828</v>
      </c>
      <c r="N12" s="92">
        <v>6859.584417124312</v>
      </c>
      <c r="O12" s="92">
        <v>6859.584417124312</v>
      </c>
      <c r="P12" s="92">
        <v>6273.290216127806</v>
      </c>
      <c r="Q12" s="92">
        <v>11698.77861807903</v>
      </c>
      <c r="R12" s="110"/>
      <c r="S12" s="84"/>
      <c r="X12" s="84"/>
    </row>
    <row r="13" spans="1:24" ht="49.5">
      <c r="A13" s="159"/>
      <c r="B13" s="165"/>
      <c r="C13" s="154"/>
      <c r="D13" s="90" t="s">
        <v>201</v>
      </c>
      <c r="E13" s="93"/>
      <c r="F13" s="92">
        <v>14444.791666666666</v>
      </c>
      <c r="G13" s="92">
        <v>15514.236111111111</v>
      </c>
      <c r="H13" s="105">
        <v>15319.791666666666</v>
      </c>
      <c r="I13" s="92">
        <v>15477.777777777777</v>
      </c>
      <c r="J13" s="105">
        <v>16890.479446701193</v>
      </c>
      <c r="K13" s="105">
        <v>26094.309421262653</v>
      </c>
      <c r="L13" s="92">
        <v>10571.434339585032</v>
      </c>
      <c r="M13" s="92">
        <v>19610.738395660745</v>
      </c>
      <c r="N13" s="92">
        <v>15091.086367622887</v>
      </c>
      <c r="O13" s="92">
        <v>15091.086367622887</v>
      </c>
      <c r="P13" s="92">
        <v>13801.239069878877</v>
      </c>
      <c r="Q13" s="92">
        <v>25737.314068239586</v>
      </c>
      <c r="R13" s="110"/>
      <c r="S13" s="84"/>
      <c r="X13" s="84"/>
    </row>
    <row r="14" spans="1:24" ht="49.5">
      <c r="A14" s="159"/>
      <c r="B14" s="165"/>
      <c r="C14" s="154"/>
      <c r="D14" s="90" t="s">
        <v>202</v>
      </c>
      <c r="E14" s="93"/>
      <c r="F14" s="92">
        <v>18571.875</v>
      </c>
      <c r="G14" s="92">
        <v>19946.875</v>
      </c>
      <c r="H14" s="105">
        <v>19696.875</v>
      </c>
      <c r="I14" s="92">
        <v>19900</v>
      </c>
      <c r="J14" s="105">
        <v>27638.96493448018</v>
      </c>
      <c r="K14" s="105">
        <v>42699.77683934914</v>
      </c>
      <c r="L14" s="92">
        <v>17298.709840709435</v>
      </c>
      <c r="M14" s="92">
        <v>32090.29752928601</v>
      </c>
      <c r="N14" s="92">
        <v>24694.503684997722</v>
      </c>
      <c r="O14" s="92">
        <v>24694.503684997722</v>
      </c>
      <c r="P14" s="92">
        <v>22583.844579927532</v>
      </c>
      <c r="Q14" s="92">
        <v>42115.60265559594</v>
      </c>
      <c r="R14" s="110"/>
      <c r="S14" s="84"/>
      <c r="X14" s="84"/>
    </row>
    <row r="15" spans="1:24" ht="49.5">
      <c r="A15" s="159"/>
      <c r="B15" s="165"/>
      <c r="C15" s="154"/>
      <c r="D15" s="90" t="s">
        <v>203</v>
      </c>
      <c r="E15" s="93"/>
      <c r="F15" s="92">
        <v>12381.25</v>
      </c>
      <c r="G15" s="92">
        <v>13297.916666666666</v>
      </c>
      <c r="H15" s="105">
        <v>13131.25</v>
      </c>
      <c r="I15" s="92">
        <v>13266.666666666666</v>
      </c>
      <c r="J15" s="105">
        <v>13819.482588481162</v>
      </c>
      <c r="K15" s="105">
        <v>21349.888606981396</v>
      </c>
      <c r="L15" s="92">
        <v>8649.35499623723</v>
      </c>
      <c r="M15" s="92">
        <v>16045.148905410291</v>
      </c>
      <c r="N15" s="92">
        <v>12347.25195082376</v>
      </c>
      <c r="O15" s="92">
        <v>12347.25195082376</v>
      </c>
      <c r="P15" s="92">
        <v>11291.922389030049</v>
      </c>
      <c r="Q15" s="92">
        <v>21057.801512542253</v>
      </c>
      <c r="R15" s="110"/>
      <c r="S15" s="84"/>
      <c r="X15" s="84"/>
    </row>
    <row r="16" spans="1:24" ht="33">
      <c r="A16" s="159"/>
      <c r="B16" s="165"/>
      <c r="C16" s="154"/>
      <c r="D16" s="90" t="s">
        <v>204</v>
      </c>
      <c r="E16" s="93"/>
      <c r="F16" s="92">
        <v>24762.5</v>
      </c>
      <c r="G16" s="92">
        <v>26595.833333333332</v>
      </c>
      <c r="H16" s="105">
        <v>26262.5</v>
      </c>
      <c r="I16" s="92">
        <v>26533.333333333332</v>
      </c>
      <c r="J16" s="105">
        <v>30709.961307735917</v>
      </c>
      <c r="K16" s="105">
        <v>47444.1969044031</v>
      </c>
      <c r="L16" s="92">
        <v>19220.78888052718</v>
      </c>
      <c r="M16" s="92">
        <v>35655.88645646731</v>
      </c>
      <c r="N16" s="92">
        <v>27438.337668497246</v>
      </c>
      <c r="O16" s="92">
        <v>27438.337668497246</v>
      </c>
      <c r="P16" s="92">
        <v>25093.160864511225</v>
      </c>
      <c r="Q16" s="92">
        <v>46795.11447231612</v>
      </c>
      <c r="R16" s="110"/>
      <c r="S16" s="84"/>
      <c r="X16" s="84"/>
    </row>
    <row r="17" spans="1:34" ht="12.75" customHeight="1">
      <c r="A17" s="159"/>
      <c r="B17" s="165"/>
      <c r="C17" s="154" t="s">
        <v>235</v>
      </c>
      <c r="D17" s="97" t="s">
        <v>205</v>
      </c>
      <c r="E17" s="93"/>
      <c r="F17" s="92">
        <v>8659.11818734793</v>
      </c>
      <c r="G17" s="92">
        <v>9491.928345498784</v>
      </c>
      <c r="H17" s="105">
        <v>9116.47810218978</v>
      </c>
      <c r="I17" s="92">
        <v>9116.47810218978</v>
      </c>
      <c r="J17" s="105">
        <v>94547.25</v>
      </c>
      <c r="K17" s="105">
        <v>129974.643</v>
      </c>
      <c r="L17" s="92">
        <v>38238.75</v>
      </c>
      <c r="M17" s="92">
        <v>162186.75</v>
      </c>
      <c r="N17" s="92">
        <v>104600.25</v>
      </c>
      <c r="O17" s="92">
        <v>107334</v>
      </c>
      <c r="P17" s="92">
        <v>90732.6585</v>
      </c>
      <c r="Q17" s="92">
        <v>160141.9905</v>
      </c>
      <c r="R17" s="110"/>
      <c r="S17" s="84"/>
      <c r="X17" s="84"/>
      <c r="AA17" s="106"/>
      <c r="AB17" s="106"/>
      <c r="AC17" s="85"/>
      <c r="AE17" s="106"/>
      <c r="AF17" s="106"/>
      <c r="AG17" s="106"/>
      <c r="AH17" s="85"/>
    </row>
    <row r="18" spans="1:24" ht="33">
      <c r="A18" s="159"/>
      <c r="B18" s="165"/>
      <c r="C18" s="154"/>
      <c r="D18" s="97" t="s">
        <v>206</v>
      </c>
      <c r="E18" s="93"/>
      <c r="F18" s="92">
        <v>190176.89476885647</v>
      </c>
      <c r="G18" s="92">
        <v>208467.58515815085</v>
      </c>
      <c r="H18" s="105">
        <v>200221.71532846717</v>
      </c>
      <c r="I18" s="92">
        <v>200221.71532846717</v>
      </c>
      <c r="J18" s="105">
        <v>52526.25</v>
      </c>
      <c r="K18" s="105">
        <v>72208.135</v>
      </c>
      <c r="L18" s="92">
        <v>21243.75</v>
      </c>
      <c r="M18" s="92">
        <v>90103.75</v>
      </c>
      <c r="N18" s="92">
        <v>58111.25</v>
      </c>
      <c r="O18" s="92">
        <v>59630</v>
      </c>
      <c r="P18" s="92">
        <v>50407.0325</v>
      </c>
      <c r="Q18" s="92">
        <v>88967.7725</v>
      </c>
      <c r="R18" s="110"/>
      <c r="S18" s="84"/>
      <c r="X18" s="84"/>
    </row>
    <row r="19" spans="1:24" ht="33">
      <c r="A19" s="159"/>
      <c r="B19" s="165"/>
      <c r="C19" s="154"/>
      <c r="D19" s="97" t="s">
        <v>207</v>
      </c>
      <c r="E19" s="93"/>
      <c r="F19" s="92">
        <v>728.3370437956204</v>
      </c>
      <c r="G19" s="92">
        <v>798.386496350365</v>
      </c>
      <c r="H19" s="105">
        <v>766.8065693430657</v>
      </c>
      <c r="I19" s="92">
        <v>766.8065693430657</v>
      </c>
      <c r="J19" s="105">
        <v>63031.5</v>
      </c>
      <c r="K19" s="105">
        <v>86649.76199999999</v>
      </c>
      <c r="L19" s="92">
        <v>25492.5</v>
      </c>
      <c r="M19" s="92">
        <v>108124.5</v>
      </c>
      <c r="N19" s="92">
        <v>69733.5</v>
      </c>
      <c r="O19" s="92">
        <v>71556</v>
      </c>
      <c r="P19" s="92">
        <v>60488.439</v>
      </c>
      <c r="Q19" s="92">
        <v>106761.327</v>
      </c>
      <c r="R19" s="110"/>
      <c r="S19" s="84"/>
      <c r="X19" s="84"/>
    </row>
    <row r="20" spans="1:34" ht="12.75" customHeight="1">
      <c r="A20" s="159"/>
      <c r="B20" s="165"/>
      <c r="C20" s="154" t="s">
        <v>237</v>
      </c>
      <c r="D20" s="98" t="s">
        <v>208</v>
      </c>
      <c r="E20" s="93"/>
      <c r="F20" s="92">
        <v>13743.827160493827</v>
      </c>
      <c r="G20" s="92">
        <v>15136.574074074073</v>
      </c>
      <c r="H20" s="105">
        <v>15090.277777777777</v>
      </c>
      <c r="I20" s="92">
        <v>14853.00925925926</v>
      </c>
      <c r="J20" s="105">
        <v>21274.8</v>
      </c>
      <c r="K20" s="105">
        <v>30227.358000000004</v>
      </c>
      <c r="L20" s="92">
        <v>15285</v>
      </c>
      <c r="M20" s="92">
        <v>34435</v>
      </c>
      <c r="N20" s="92">
        <v>25445</v>
      </c>
      <c r="O20" s="92">
        <v>24845</v>
      </c>
      <c r="P20" s="92">
        <v>20977.24</v>
      </c>
      <c r="Q20" s="92">
        <v>38665.827000000005</v>
      </c>
      <c r="R20" s="110"/>
      <c r="S20" s="84"/>
      <c r="X20" s="84"/>
      <c r="AA20" s="106"/>
      <c r="AB20" s="106"/>
      <c r="AC20" s="85"/>
      <c r="AE20" s="106"/>
      <c r="AF20" s="106"/>
      <c r="AG20" s="106"/>
      <c r="AH20" s="85"/>
    </row>
    <row r="21" spans="1:24" ht="49.5">
      <c r="A21" s="159"/>
      <c r="B21" s="165"/>
      <c r="C21" s="154"/>
      <c r="D21" s="98" t="s">
        <v>209</v>
      </c>
      <c r="E21" s="93"/>
      <c r="F21" s="92">
        <v>41231.481481481474</v>
      </c>
      <c r="G21" s="92">
        <v>45409.72222222222</v>
      </c>
      <c r="H21" s="105">
        <v>45270.83333333333</v>
      </c>
      <c r="I21" s="92">
        <v>44559.027777777774</v>
      </c>
      <c r="J21" s="105">
        <v>31912.2</v>
      </c>
      <c r="K21" s="105">
        <v>45341.037000000004</v>
      </c>
      <c r="L21" s="92">
        <v>22927.5</v>
      </c>
      <c r="M21" s="92">
        <v>51652.5</v>
      </c>
      <c r="N21" s="92">
        <v>38167.5</v>
      </c>
      <c r="O21" s="92">
        <v>37267.5</v>
      </c>
      <c r="P21" s="92">
        <v>31465.86</v>
      </c>
      <c r="Q21" s="92">
        <v>57998.7405</v>
      </c>
      <c r="R21" s="110"/>
      <c r="S21" s="84"/>
      <c r="X21" s="84"/>
    </row>
    <row r="22" spans="1:24" ht="36">
      <c r="A22" s="159"/>
      <c r="B22" s="165"/>
      <c r="C22" s="154"/>
      <c r="D22" s="98" t="s">
        <v>210</v>
      </c>
      <c r="E22" s="93"/>
      <c r="F22" s="92">
        <v>10995.061728395061</v>
      </c>
      <c r="G22" s="92">
        <v>12109.25925925926</v>
      </c>
      <c r="H22" s="105">
        <v>12072.22222222222</v>
      </c>
      <c r="I22" s="92">
        <v>11882.407407407407</v>
      </c>
      <c r="J22" s="105">
        <v>31912.2</v>
      </c>
      <c r="K22" s="105">
        <v>45341.037000000004</v>
      </c>
      <c r="L22" s="92">
        <v>22927.5</v>
      </c>
      <c r="M22" s="92">
        <v>51652.5</v>
      </c>
      <c r="N22" s="92">
        <v>38167.5</v>
      </c>
      <c r="O22" s="92">
        <v>37267.5</v>
      </c>
      <c r="P22" s="92">
        <v>31465.86</v>
      </c>
      <c r="Q22" s="92">
        <v>57998.7405</v>
      </c>
      <c r="R22" s="110"/>
      <c r="S22" s="84"/>
      <c r="X22" s="84"/>
    </row>
    <row r="23" spans="1:24" ht="36">
      <c r="A23" s="159"/>
      <c r="B23" s="165"/>
      <c r="C23" s="154"/>
      <c r="D23" s="98" t="s">
        <v>211</v>
      </c>
      <c r="E23" s="93"/>
      <c r="F23" s="92">
        <v>2199.012345679012</v>
      </c>
      <c r="G23" s="92">
        <v>2421.8518518518513</v>
      </c>
      <c r="H23" s="105">
        <v>2414.444444444444</v>
      </c>
      <c r="I23" s="92">
        <v>2376.481481481481</v>
      </c>
      <c r="J23" s="105">
        <v>21274.8</v>
      </c>
      <c r="K23" s="105">
        <v>30227.358000000004</v>
      </c>
      <c r="L23" s="92">
        <v>15285</v>
      </c>
      <c r="M23" s="92">
        <v>34435</v>
      </c>
      <c r="N23" s="92">
        <v>25445</v>
      </c>
      <c r="O23" s="92">
        <v>24845</v>
      </c>
      <c r="P23" s="92">
        <v>20977.24</v>
      </c>
      <c r="Q23" s="92">
        <v>38665.827000000005</v>
      </c>
      <c r="R23" s="110"/>
      <c r="S23" s="84"/>
      <c r="X23" s="84"/>
    </row>
    <row r="24" spans="1:24" ht="66">
      <c r="A24" s="159"/>
      <c r="B24" s="165"/>
      <c r="C24" s="154"/>
      <c r="D24" s="98" t="s">
        <v>212</v>
      </c>
      <c r="E24" s="93"/>
      <c r="F24" s="92">
        <v>68719.13580246913</v>
      </c>
      <c r="G24" s="92">
        <v>75682.87037037036</v>
      </c>
      <c r="H24" s="105">
        <v>75451.38888888888</v>
      </c>
      <c r="I24" s="92">
        <v>74265.04629629628</v>
      </c>
      <c r="J24" s="105">
        <v>53187</v>
      </c>
      <c r="K24" s="105">
        <v>75568.395</v>
      </c>
      <c r="L24" s="92">
        <v>38212.5</v>
      </c>
      <c r="M24" s="92">
        <v>86087.5</v>
      </c>
      <c r="N24" s="92">
        <v>63612.5</v>
      </c>
      <c r="O24" s="92">
        <v>62112.5</v>
      </c>
      <c r="P24" s="92">
        <v>52443.1</v>
      </c>
      <c r="Q24" s="92">
        <v>96664.5675</v>
      </c>
      <c r="R24" s="110"/>
      <c r="S24" s="84"/>
      <c r="X24" s="84"/>
    </row>
    <row r="25" spans="1:24" ht="49.5">
      <c r="A25" s="159"/>
      <c r="B25" s="165"/>
      <c r="C25" s="154"/>
      <c r="D25" s="98" t="s">
        <v>213</v>
      </c>
      <c r="E25" s="93"/>
      <c r="F25" s="92">
        <v>41231.481481481474</v>
      </c>
      <c r="G25" s="92">
        <v>45409.72222222222</v>
      </c>
      <c r="H25" s="105">
        <v>45270.83333333333</v>
      </c>
      <c r="I25" s="92">
        <v>44559.027777777774</v>
      </c>
      <c r="J25" s="105">
        <v>53187</v>
      </c>
      <c r="K25" s="105">
        <v>75568.395</v>
      </c>
      <c r="L25" s="92">
        <v>38212.5</v>
      </c>
      <c r="M25" s="92">
        <v>86087.5</v>
      </c>
      <c r="N25" s="92">
        <v>63612.5</v>
      </c>
      <c r="O25" s="92">
        <v>62112.5</v>
      </c>
      <c r="P25" s="92">
        <v>52443.1</v>
      </c>
      <c r="Q25" s="92">
        <v>96664.5675</v>
      </c>
      <c r="R25" s="110"/>
      <c r="S25" s="84"/>
      <c r="X25" s="84"/>
    </row>
    <row r="26" spans="1:34" ht="12.75" customHeight="1">
      <c r="A26" s="159"/>
      <c r="B26" s="165"/>
      <c r="C26" s="154" t="s">
        <v>239</v>
      </c>
      <c r="D26" s="99" t="s">
        <v>214</v>
      </c>
      <c r="E26" s="93"/>
      <c r="F26" s="92">
        <v>424.2972972972973</v>
      </c>
      <c r="G26" s="92">
        <v>433.83624801271856</v>
      </c>
      <c r="H26" s="105">
        <v>401.56535771065177</v>
      </c>
      <c r="I26" s="92">
        <v>530.1488871224165</v>
      </c>
      <c r="J26" s="105">
        <v>19792.2</v>
      </c>
      <c r="K26" s="105">
        <v>30983.736</v>
      </c>
      <c r="L26" s="92">
        <v>11150</v>
      </c>
      <c r="M26" s="92">
        <v>28434.4</v>
      </c>
      <c r="N26" s="92">
        <v>19792.2</v>
      </c>
      <c r="O26" s="92">
        <v>19792.2</v>
      </c>
      <c r="P26" s="92">
        <v>17289.54</v>
      </c>
      <c r="Q26" s="92">
        <v>33012.228</v>
      </c>
      <c r="R26" s="110"/>
      <c r="S26" s="84"/>
      <c r="X26" s="84"/>
      <c r="AA26" s="106"/>
      <c r="AB26" s="106"/>
      <c r="AC26" s="85"/>
      <c r="AE26" s="106"/>
      <c r="AF26" s="106"/>
      <c r="AG26" s="106"/>
      <c r="AH26" s="85"/>
    </row>
    <row r="27" spans="1:24" ht="49.5">
      <c r="A27" s="159"/>
      <c r="B27" s="165"/>
      <c r="C27" s="154"/>
      <c r="D27" s="99" t="s">
        <v>215</v>
      </c>
      <c r="E27" s="93"/>
      <c r="F27" s="92">
        <v>46672.7027027027</v>
      </c>
      <c r="G27" s="92">
        <v>47721.987281399044</v>
      </c>
      <c r="H27" s="105">
        <v>44172.1893481717</v>
      </c>
      <c r="I27" s="92">
        <v>58316.37758346582</v>
      </c>
      <c r="J27" s="105">
        <v>24740.25</v>
      </c>
      <c r="K27" s="105">
        <v>38729.67</v>
      </c>
      <c r="L27" s="92">
        <v>13937.5</v>
      </c>
      <c r="M27" s="92">
        <v>35543</v>
      </c>
      <c r="N27" s="92">
        <v>24740.25</v>
      </c>
      <c r="O27" s="92">
        <v>24740.25</v>
      </c>
      <c r="P27" s="92">
        <v>21611.925</v>
      </c>
      <c r="Q27" s="92">
        <v>41265.285</v>
      </c>
      <c r="R27" s="110"/>
      <c r="S27" s="84"/>
      <c r="X27" s="84"/>
    </row>
    <row r="28" spans="1:24" ht="33">
      <c r="A28" s="159"/>
      <c r="B28" s="165"/>
      <c r="C28" s="154"/>
      <c r="D28" s="99" t="s">
        <v>216</v>
      </c>
      <c r="E28" s="93"/>
      <c r="F28" s="92">
        <v>28286.486486486487</v>
      </c>
      <c r="G28" s="92">
        <v>28922.41653418124</v>
      </c>
      <c r="H28" s="105">
        <v>26771.023847376786</v>
      </c>
      <c r="I28" s="92">
        <v>35343.25914149444</v>
      </c>
      <c r="J28" s="105">
        <v>9896.1</v>
      </c>
      <c r="K28" s="105">
        <v>15491.868</v>
      </c>
      <c r="L28" s="92">
        <v>5575</v>
      </c>
      <c r="M28" s="92">
        <v>14217.2</v>
      </c>
      <c r="N28" s="92">
        <v>9896.1</v>
      </c>
      <c r="O28" s="92">
        <v>9896.1</v>
      </c>
      <c r="P28" s="92">
        <v>8644.77</v>
      </c>
      <c r="Q28" s="92">
        <v>16506.114</v>
      </c>
      <c r="R28" s="110"/>
      <c r="S28" s="84"/>
      <c r="X28" s="84"/>
    </row>
    <row r="29" spans="1:24" ht="49.5">
      <c r="A29" s="159"/>
      <c r="B29" s="165"/>
      <c r="C29" s="154"/>
      <c r="D29" s="99" t="s">
        <v>217</v>
      </c>
      <c r="E29" s="93"/>
      <c r="F29" s="92">
        <v>8485.945945945947</v>
      </c>
      <c r="G29" s="92">
        <v>8676.724960254372</v>
      </c>
      <c r="H29" s="105">
        <v>8031.3071542130365</v>
      </c>
      <c r="I29" s="92">
        <v>10602.97774244833</v>
      </c>
      <c r="J29" s="105">
        <v>19792.2</v>
      </c>
      <c r="K29" s="105">
        <v>30983.736</v>
      </c>
      <c r="L29" s="92">
        <v>11150</v>
      </c>
      <c r="M29" s="92">
        <v>28434.4</v>
      </c>
      <c r="N29" s="92">
        <v>19792.2</v>
      </c>
      <c r="O29" s="92">
        <v>19792.2</v>
      </c>
      <c r="P29" s="92">
        <v>17289.54</v>
      </c>
      <c r="Q29" s="92">
        <v>33012.228</v>
      </c>
      <c r="R29" s="110"/>
      <c r="S29" s="84"/>
      <c r="X29" s="84"/>
    </row>
    <row r="30" spans="1:24" ht="49.5">
      <c r="A30" s="159"/>
      <c r="B30" s="165"/>
      <c r="C30" s="154"/>
      <c r="D30" s="99" t="s">
        <v>218</v>
      </c>
      <c r="E30" s="93"/>
      <c r="F30" s="92">
        <v>5091.5675675675675</v>
      </c>
      <c r="G30" s="92">
        <v>5206.034976152623</v>
      </c>
      <c r="H30" s="105">
        <v>4818.784292527822</v>
      </c>
      <c r="I30" s="92">
        <v>6361.786645468999</v>
      </c>
      <c r="J30" s="105">
        <v>24740.25</v>
      </c>
      <c r="K30" s="105">
        <v>38729.67</v>
      </c>
      <c r="L30" s="92">
        <v>13937.5</v>
      </c>
      <c r="M30" s="92">
        <v>35543</v>
      </c>
      <c r="N30" s="92">
        <v>24740.25</v>
      </c>
      <c r="O30" s="92">
        <v>24740.25</v>
      </c>
      <c r="P30" s="92">
        <v>21611.925</v>
      </c>
      <c r="Q30" s="92">
        <v>41265.285</v>
      </c>
      <c r="R30" s="110"/>
      <c r="S30" s="84"/>
      <c r="X30" s="84"/>
    </row>
    <row r="31" spans="1:34" ht="12.75" customHeight="1">
      <c r="A31" s="159"/>
      <c r="B31" s="165"/>
      <c r="C31" s="161" t="s">
        <v>219</v>
      </c>
      <c r="D31" s="100" t="s">
        <v>220</v>
      </c>
      <c r="E31" s="93"/>
      <c r="F31" s="92">
        <v>13395.833333333332</v>
      </c>
      <c r="G31" s="92">
        <v>13276.785833333332</v>
      </c>
      <c r="H31" s="105">
        <v>10541.666666666666</v>
      </c>
      <c r="I31" s="92">
        <v>13947.916666666666</v>
      </c>
      <c r="J31" s="105">
        <v>20279.974725993663</v>
      </c>
      <c r="K31" s="105">
        <v>25403.704347988438</v>
      </c>
      <c r="L31" s="92">
        <v>5960.987905463146</v>
      </c>
      <c r="M31" s="92">
        <v>29047.98868217755</v>
      </c>
      <c r="N31" s="92">
        <v>17819.88447929459</v>
      </c>
      <c r="O31" s="92">
        <v>17189.092108346107</v>
      </c>
      <c r="P31" s="92">
        <v>11347.954753363172</v>
      </c>
      <c r="Q31" s="92">
        <v>28238.878877470383</v>
      </c>
      <c r="R31" s="110"/>
      <c r="S31" s="84"/>
      <c r="X31" s="84"/>
      <c r="AA31" s="106"/>
      <c r="AB31" s="106"/>
      <c r="AC31" s="85"/>
      <c r="AE31" s="106"/>
      <c r="AF31" s="106"/>
      <c r="AG31" s="106"/>
      <c r="AH31" s="85"/>
    </row>
    <row r="32" spans="1:24" ht="33">
      <c r="A32" s="159"/>
      <c r="B32" s="165"/>
      <c r="C32" s="161"/>
      <c r="D32" s="98" t="s">
        <v>221</v>
      </c>
      <c r="E32" s="93"/>
      <c r="F32" s="92">
        <v>13395.833333333332</v>
      </c>
      <c r="G32" s="92">
        <v>13276.785833333332</v>
      </c>
      <c r="H32" s="105">
        <v>10541.666666666666</v>
      </c>
      <c r="I32" s="92">
        <v>13947.916666666666</v>
      </c>
      <c r="J32" s="105">
        <v>68132.52504318369</v>
      </c>
      <c r="K32" s="105">
        <v>85346.18736287164</v>
      </c>
      <c r="L32" s="92">
        <v>20026.512026690074</v>
      </c>
      <c r="M32" s="92">
        <v>97589.510987204</v>
      </c>
      <c r="N32" s="92">
        <v>59867.61531788303</v>
      </c>
      <c r="O32" s="92">
        <v>57748.40769601106</v>
      </c>
      <c r="P32" s="92">
        <v>38124.54511747666</v>
      </c>
      <c r="Q32" s="92">
        <v>94871.2288011203</v>
      </c>
      <c r="R32" s="110"/>
      <c r="S32" s="84"/>
      <c r="X32" s="84"/>
    </row>
    <row r="33" spans="1:24" ht="49.5">
      <c r="A33" s="159"/>
      <c r="B33" s="165"/>
      <c r="C33" s="161"/>
      <c r="D33" s="100" t="s">
        <v>222</v>
      </c>
      <c r="E33" s="93"/>
      <c r="F33" s="92">
        <v>73677.08333333333</v>
      </c>
      <c r="G33" s="92">
        <v>73022.32208333333</v>
      </c>
      <c r="H33" s="105">
        <v>57979.166666666664</v>
      </c>
      <c r="I33" s="92">
        <v>76713.54166666666</v>
      </c>
      <c r="J33" s="105">
        <v>24112.500076940883</v>
      </c>
      <c r="K33" s="105">
        <v>30204.51609637997</v>
      </c>
      <c r="L33" s="92">
        <v>7087.5000226155935</v>
      </c>
      <c r="M33" s="92">
        <v>34537.50011020614</v>
      </c>
      <c r="N33" s="92">
        <v>21187.500067607463</v>
      </c>
      <c r="O33" s="92">
        <v>20437.500065214277</v>
      </c>
      <c r="P33" s="92">
        <v>13492.50004305339</v>
      </c>
      <c r="Q33" s="92">
        <v>33575.484107136435</v>
      </c>
      <c r="R33" s="110"/>
      <c r="S33" s="84"/>
      <c r="X33" s="84"/>
    </row>
    <row r="34" spans="1:24" ht="16.5">
      <c r="A34" s="159"/>
      <c r="B34" s="165"/>
      <c r="C34" s="161"/>
      <c r="D34" s="100" t="s">
        <v>223</v>
      </c>
      <c r="E34" s="93"/>
      <c r="F34" s="92">
        <v>20093.75</v>
      </c>
      <c r="G34" s="92">
        <v>19915.17875</v>
      </c>
      <c r="H34" s="105">
        <v>15812.5</v>
      </c>
      <c r="I34" s="92">
        <v>20921.875</v>
      </c>
      <c r="J34" s="105">
        <v>8037.500025646961</v>
      </c>
      <c r="K34" s="105">
        <v>10068.172032126658</v>
      </c>
      <c r="L34" s="92">
        <v>2362.5000075385315</v>
      </c>
      <c r="M34" s="92">
        <v>11512.500036735382</v>
      </c>
      <c r="N34" s="92">
        <v>7062.500022535821</v>
      </c>
      <c r="O34" s="92">
        <v>6812.500021738093</v>
      </c>
      <c r="P34" s="92">
        <v>4497.50001435113</v>
      </c>
      <c r="Q34" s="92">
        <v>11191.828035712146</v>
      </c>
      <c r="R34" s="110"/>
      <c r="S34" s="84"/>
      <c r="X34" s="84"/>
    </row>
    <row r="35" spans="1:24" ht="33">
      <c r="A35" s="160"/>
      <c r="B35" s="165"/>
      <c r="C35" s="161"/>
      <c r="D35" s="100" t="s">
        <v>224</v>
      </c>
      <c r="E35" s="93"/>
      <c r="F35" s="92">
        <v>40187.5</v>
      </c>
      <c r="G35" s="92">
        <v>39830.3575</v>
      </c>
      <c r="H35" s="105">
        <v>31625</v>
      </c>
      <c r="I35" s="92">
        <v>41843.75</v>
      </c>
      <c r="J35" s="105">
        <v>40187.50012823481</v>
      </c>
      <c r="K35" s="105">
        <v>50340.860160633296</v>
      </c>
      <c r="L35" s="92">
        <v>11812.500037692658</v>
      </c>
      <c r="M35" s="92">
        <v>57562.50018367692</v>
      </c>
      <c r="N35" s="92">
        <v>35312.50011267911</v>
      </c>
      <c r="O35" s="92">
        <v>34062.50010869047</v>
      </c>
      <c r="P35" s="92">
        <v>22487.500071755654</v>
      </c>
      <c r="Q35" s="92">
        <v>55959.14017856074</v>
      </c>
      <c r="R35" s="110"/>
      <c r="S35" s="84"/>
      <c r="X35" s="84"/>
    </row>
    <row r="36" spans="1:34" ht="12.75" customHeight="1">
      <c r="A36" s="81"/>
      <c r="B36" s="165"/>
      <c r="C36" s="154" t="s">
        <v>241</v>
      </c>
      <c r="D36" s="101" t="s">
        <v>225</v>
      </c>
      <c r="E36" s="93"/>
      <c r="F36" s="92">
        <v>529667.4163528082</v>
      </c>
      <c r="G36" s="92">
        <v>567268.3849580257</v>
      </c>
      <c r="H36" s="105">
        <v>648097.3966500914</v>
      </c>
      <c r="I36" s="92">
        <v>588399.4191942884</v>
      </c>
      <c r="J36" s="105">
        <v>164558.58010000002</v>
      </c>
      <c r="K36" s="105">
        <v>265585.5568</v>
      </c>
      <c r="L36" s="92">
        <v>125718.57109999999</v>
      </c>
      <c r="M36" s="92">
        <v>182865.7166</v>
      </c>
      <c r="N36" s="92">
        <v>154269.0104</v>
      </c>
      <c r="O36" s="92">
        <v>155434.5388</v>
      </c>
      <c r="P36" s="92">
        <v>136264.2551</v>
      </c>
      <c r="Q36" s="92">
        <v>257569.11289999998</v>
      </c>
      <c r="R36" s="110"/>
      <c r="S36" s="84"/>
      <c r="X36" s="84"/>
      <c r="AA36" s="106"/>
      <c r="AB36" s="106"/>
      <c r="AC36" s="85"/>
      <c r="AE36" s="106"/>
      <c r="AF36" s="106"/>
      <c r="AG36" s="106"/>
      <c r="AH36" s="85"/>
    </row>
    <row r="37" spans="1:24" ht="33">
      <c r="A37" s="155" t="s">
        <v>103</v>
      </c>
      <c r="B37" s="165"/>
      <c r="C37" s="154"/>
      <c r="D37" s="101" t="s">
        <v>226</v>
      </c>
      <c r="E37" s="93"/>
      <c r="F37" s="92">
        <v>14565.853949702227</v>
      </c>
      <c r="G37" s="92">
        <v>15599.880586345704</v>
      </c>
      <c r="H37" s="105">
        <v>17822.678407877513</v>
      </c>
      <c r="I37" s="92">
        <v>16180.984027842931</v>
      </c>
      <c r="J37" s="105">
        <v>51965.8674</v>
      </c>
      <c r="K37" s="105">
        <v>83869.1232</v>
      </c>
      <c r="L37" s="92">
        <v>39700.60139999999</v>
      </c>
      <c r="M37" s="92">
        <v>57747.0684</v>
      </c>
      <c r="N37" s="92">
        <v>48716.5296</v>
      </c>
      <c r="O37" s="92">
        <v>49084.5912</v>
      </c>
      <c r="P37" s="92">
        <v>43030.8174</v>
      </c>
      <c r="Q37" s="92">
        <v>81337.61459999999</v>
      </c>
      <c r="R37" s="110"/>
      <c r="S37" s="84"/>
      <c r="X37" s="84"/>
    </row>
    <row r="38" spans="1:24" ht="49.5">
      <c r="A38" s="156"/>
      <c r="B38" s="165"/>
      <c r="C38" s="154"/>
      <c r="D38" s="101" t="s">
        <v>227</v>
      </c>
      <c r="E38" s="93"/>
      <c r="F38" s="92">
        <v>1264.5809565423297</v>
      </c>
      <c r="G38" s="92">
        <v>1354.3532690872862</v>
      </c>
      <c r="H38" s="105">
        <v>1547.332534502093</v>
      </c>
      <c r="I38" s="92">
        <v>1404.8036133263636</v>
      </c>
      <c r="J38" s="105">
        <v>17321.9558</v>
      </c>
      <c r="K38" s="105">
        <v>27956.3744</v>
      </c>
      <c r="L38" s="92">
        <v>13233.5338</v>
      </c>
      <c r="M38" s="92">
        <v>19249.022800000002</v>
      </c>
      <c r="N38" s="92">
        <v>16238.843200000001</v>
      </c>
      <c r="O38" s="92">
        <v>16361.530400000001</v>
      </c>
      <c r="P38" s="92">
        <v>14343.605800000001</v>
      </c>
      <c r="Q38" s="92">
        <v>27112.5382</v>
      </c>
      <c r="R38" s="110"/>
      <c r="S38" s="84"/>
      <c r="X38" s="84"/>
    </row>
    <row r="39" spans="1:24" ht="49.5">
      <c r="A39" s="156"/>
      <c r="B39" s="165"/>
      <c r="C39" s="154"/>
      <c r="D39" s="101" t="s">
        <v>228</v>
      </c>
      <c r="E39" s="93"/>
      <c r="F39" s="92">
        <v>148.96896084922733</v>
      </c>
      <c r="G39" s="92">
        <v>159.5442332694447</v>
      </c>
      <c r="H39" s="105">
        <v>182.2773928078382</v>
      </c>
      <c r="I39" s="92">
        <v>165.4873366483936</v>
      </c>
      <c r="J39" s="105">
        <v>43304.889500000005</v>
      </c>
      <c r="K39" s="105">
        <v>69890.936</v>
      </c>
      <c r="L39" s="92">
        <v>33083.8345</v>
      </c>
      <c r="M39" s="92">
        <v>48122.557</v>
      </c>
      <c r="N39" s="92">
        <v>40597.10800000001</v>
      </c>
      <c r="O39" s="92">
        <v>40903.826</v>
      </c>
      <c r="P39" s="92">
        <v>35859.014500000005</v>
      </c>
      <c r="Q39" s="92">
        <v>67781.3455</v>
      </c>
      <c r="R39" s="110"/>
      <c r="S39" s="84"/>
      <c r="X39" s="84"/>
    </row>
    <row r="40" spans="1:24" ht="66">
      <c r="A40" s="156"/>
      <c r="B40" s="165"/>
      <c r="C40" s="154"/>
      <c r="D40" s="101" t="s">
        <v>229</v>
      </c>
      <c r="E40" s="93"/>
      <c r="F40" s="92">
        <v>39725.05622646062</v>
      </c>
      <c r="G40" s="92">
        <v>42545.12887185192</v>
      </c>
      <c r="H40" s="105">
        <v>48607.304748756855</v>
      </c>
      <c r="I40" s="92">
        <v>44129.95643957164</v>
      </c>
      <c r="J40" s="105">
        <v>459031.8287000001</v>
      </c>
      <c r="K40" s="105">
        <v>740843.9216</v>
      </c>
      <c r="L40" s="92">
        <v>350688.6457</v>
      </c>
      <c r="M40" s="92">
        <v>510099.10420000006</v>
      </c>
      <c r="N40" s="92">
        <v>430329.3448</v>
      </c>
      <c r="O40" s="92">
        <v>433580.5556</v>
      </c>
      <c r="P40" s="92">
        <v>380105.55370000005</v>
      </c>
      <c r="Q40" s="92">
        <v>718482.2623</v>
      </c>
      <c r="R40" s="110"/>
      <c r="S40" s="84"/>
      <c r="X40" s="84"/>
    </row>
    <row r="41" spans="1:24" ht="82.5">
      <c r="A41" s="156"/>
      <c r="B41" s="165"/>
      <c r="C41" s="154"/>
      <c r="D41" s="90" t="s">
        <v>230</v>
      </c>
      <c r="E41" s="93"/>
      <c r="F41" s="92">
        <v>155589.80355363744</v>
      </c>
      <c r="G41" s="92">
        <v>166635.08808142005</v>
      </c>
      <c r="H41" s="105">
        <v>190378.61026596438</v>
      </c>
      <c r="I41" s="92">
        <v>172842.32938832225</v>
      </c>
      <c r="J41" s="105">
        <v>129914.6685</v>
      </c>
      <c r="K41" s="105">
        <v>209672.808</v>
      </c>
      <c r="L41" s="92">
        <v>99251.50349999999</v>
      </c>
      <c r="M41" s="92">
        <v>144367.671</v>
      </c>
      <c r="N41" s="92">
        <v>121791.324</v>
      </c>
      <c r="O41" s="92">
        <v>122711.478</v>
      </c>
      <c r="P41" s="92">
        <v>107577.0435</v>
      </c>
      <c r="Q41" s="92">
        <v>203344.0365</v>
      </c>
      <c r="R41" s="110"/>
      <c r="S41" s="84"/>
      <c r="X41" s="84"/>
    </row>
    <row r="42" spans="1:34" ht="12.75" customHeight="1">
      <c r="A42" s="156"/>
      <c r="B42" s="165"/>
      <c r="C42" s="162" t="s">
        <v>243</v>
      </c>
      <c r="D42" s="103" t="s">
        <v>231</v>
      </c>
      <c r="E42" s="93"/>
      <c r="F42" s="92">
        <v>513292.1125</v>
      </c>
      <c r="G42" s="92">
        <v>680006.6975</v>
      </c>
      <c r="H42" s="105">
        <v>755072.5725</v>
      </c>
      <c r="I42" s="92">
        <v>670129.5675</v>
      </c>
      <c r="J42" s="105">
        <v>384532.2112695549</v>
      </c>
      <c r="K42" s="105">
        <v>436564.0577740947</v>
      </c>
      <c r="L42" s="92">
        <v>260702.0515395091</v>
      </c>
      <c r="M42" s="92">
        <v>546912.1332336989</v>
      </c>
      <c r="N42" s="92">
        <v>458844.8635850356</v>
      </c>
      <c r="O42" s="92">
        <v>359261.42127496627</v>
      </c>
      <c r="P42" s="92">
        <v>334073.3807248056</v>
      </c>
      <c r="Q42" s="92">
        <v>703012.7413735058</v>
      </c>
      <c r="R42" s="110"/>
      <c r="S42" s="84"/>
      <c r="X42" s="84"/>
      <c r="AA42" s="106"/>
      <c r="AB42" s="106"/>
      <c r="AC42" s="85"/>
      <c r="AE42" s="106"/>
      <c r="AF42" s="106"/>
      <c r="AG42" s="106"/>
      <c r="AH42" s="85"/>
    </row>
    <row r="43" spans="1:24" ht="33">
      <c r="A43" s="156"/>
      <c r="B43" s="165"/>
      <c r="C43" s="162"/>
      <c r="D43" s="103" t="s">
        <v>232</v>
      </c>
      <c r="E43" s="93"/>
      <c r="F43" s="92">
        <v>171097.37083333332</v>
      </c>
      <c r="G43" s="92">
        <v>226668.89916666667</v>
      </c>
      <c r="H43" s="105">
        <v>251690.85749999998</v>
      </c>
      <c r="I43" s="92">
        <v>223376.5225</v>
      </c>
      <c r="J43" s="105">
        <v>289820.1941674719</v>
      </c>
      <c r="K43" s="105">
        <v>329036.36231903126</v>
      </c>
      <c r="L43" s="92">
        <v>196489.9610037453</v>
      </c>
      <c r="M43" s="92">
        <v>412205.209345193</v>
      </c>
      <c r="N43" s="92">
        <v>345829.3052171439</v>
      </c>
      <c r="O43" s="92">
        <v>270773.7136689552</v>
      </c>
      <c r="P43" s="92">
        <v>251789.60105367037</v>
      </c>
      <c r="Q43" s="92">
        <v>529857.5340005794</v>
      </c>
      <c r="R43" s="110"/>
      <c r="S43" s="84"/>
      <c r="X43" s="84"/>
    </row>
    <row r="44" spans="1:24" ht="66">
      <c r="A44" s="156"/>
      <c r="B44" s="165"/>
      <c r="C44" s="162"/>
      <c r="D44" s="103" t="s">
        <v>233</v>
      </c>
      <c r="E44" s="93"/>
      <c r="F44" s="92">
        <v>1368778.9666666666</v>
      </c>
      <c r="G44" s="92">
        <v>1813351.1933333334</v>
      </c>
      <c r="H44" s="105">
        <v>2013526.86</v>
      </c>
      <c r="I44" s="92">
        <v>1787012.18</v>
      </c>
      <c r="J44" s="105">
        <v>2217628.054562973</v>
      </c>
      <c r="K44" s="105">
        <v>2517699.8799068737</v>
      </c>
      <c r="L44" s="92">
        <v>1503489.6074567456</v>
      </c>
      <c r="M44" s="92">
        <v>3154086.067421108</v>
      </c>
      <c r="N44" s="92">
        <v>2646195.0711978204</v>
      </c>
      <c r="O44" s="92">
        <v>2071889.3850560784</v>
      </c>
      <c r="P44" s="92">
        <v>1926627.9382215238</v>
      </c>
      <c r="Q44" s="92">
        <v>4054330.774625914</v>
      </c>
      <c r="R44" s="110"/>
      <c r="S44" s="84"/>
      <c r="X44" s="84"/>
    </row>
    <row r="45" spans="1:34" ht="165">
      <c r="A45" s="157"/>
      <c r="B45" s="165"/>
      <c r="C45" s="102" t="s">
        <v>344</v>
      </c>
      <c r="D45" s="103" t="s">
        <v>234</v>
      </c>
      <c r="E45" s="93"/>
      <c r="F45" s="92">
        <v>0</v>
      </c>
      <c r="G45" s="92">
        <v>0</v>
      </c>
      <c r="H45" s="105">
        <v>0</v>
      </c>
      <c r="I45" s="92"/>
      <c r="J45" s="105">
        <v>290590.48</v>
      </c>
      <c r="K45" s="105">
        <v>71801.76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-0.9</v>
      </c>
      <c r="R45" s="110"/>
      <c r="Y45" s="105"/>
      <c r="Z45" s="105"/>
      <c r="AC45" s="85"/>
      <c r="AH45" s="85"/>
    </row>
    <row r="46" spans="1:34" ht="16.5">
      <c r="A46" s="80"/>
      <c r="F46" s="85">
        <f>SUM(F6:F45)</f>
        <v>3863100.4799999995</v>
      </c>
      <c r="G46" s="85">
        <f>SUM(G6:G45)</f>
        <v>4656463.79</v>
      </c>
      <c r="H46" s="85">
        <f>SUM(H6:H45)</f>
        <v>5050654.17</v>
      </c>
      <c r="I46" s="85">
        <f>SUM(I6:I45)</f>
        <v>4727999.03</v>
      </c>
      <c r="J46" s="106">
        <f aca="true" t="shared" si="0" ref="J46:Q46">SUM(J4:J45)</f>
        <v>5254841.0600000005</v>
      </c>
      <c r="K46" s="106">
        <f t="shared" si="0"/>
        <v>6419931.28</v>
      </c>
      <c r="L46" s="106">
        <f t="shared" si="0"/>
        <v>3160058.3099999996</v>
      </c>
      <c r="M46" s="106">
        <f t="shared" si="0"/>
        <v>6996261.550000001</v>
      </c>
      <c r="N46" s="106">
        <f t="shared" si="0"/>
        <v>5536572.4</v>
      </c>
      <c r="O46" s="106">
        <f t="shared" si="0"/>
        <v>4761757.039999999</v>
      </c>
      <c r="P46" s="106">
        <f t="shared" si="0"/>
        <v>4265688.4799999995</v>
      </c>
      <c r="Q46" s="106">
        <f t="shared" si="0"/>
        <v>8543942.659999998</v>
      </c>
      <c r="R46" s="110"/>
      <c r="Z46" s="85"/>
      <c r="AA46" s="85"/>
      <c r="AB46" s="85"/>
      <c r="AC46" s="85"/>
      <c r="AE46" s="85"/>
      <c r="AF46" s="85"/>
      <c r="AG46" s="85"/>
      <c r="AH46" s="85"/>
    </row>
    <row r="47" ht="16.5">
      <c r="A47" s="80"/>
    </row>
    <row r="48" ht="16.5">
      <c r="A48" s="80"/>
    </row>
    <row r="49" spans="1:18" ht="16.5">
      <c r="A49" s="80"/>
      <c r="R49" s="85" t="e">
        <f>R46+#REF!</f>
        <v>#REF!</v>
      </c>
    </row>
    <row r="50" ht="16.5">
      <c r="A50" s="80"/>
    </row>
    <row r="51" ht="16.5">
      <c r="A51" s="80"/>
    </row>
    <row r="52" ht="16.5">
      <c r="A52" s="80"/>
    </row>
    <row r="53" ht="16.5">
      <c r="A53" s="80"/>
    </row>
    <row r="54" ht="16.5">
      <c r="A54" s="80"/>
    </row>
    <row r="55" spans="1:17" ht="16.5">
      <c r="A55" s="80"/>
      <c r="J55" s="106">
        <v>4669.645519111863</v>
      </c>
      <c r="K55" s="106">
        <v>6068.609287000524</v>
      </c>
      <c r="L55" s="85">
        <v>1244.2696259538948</v>
      </c>
      <c r="M55" s="85">
        <v>8442.369412097176</v>
      </c>
      <c r="N55" s="85">
        <v>5183.34505624175</v>
      </c>
      <c r="O55" s="85">
        <v>4835.975762728024</v>
      </c>
      <c r="P55" s="85">
        <v>4076.9718039970244</v>
      </c>
      <c r="Q55" s="85">
        <v>6754.09974382666</v>
      </c>
    </row>
    <row r="56" spans="1:17" ht="16.5">
      <c r="A56" s="80"/>
      <c r="J56" s="106">
        <v>8405.361686521208</v>
      </c>
      <c r="K56" s="106">
        <v>10923.496394459196</v>
      </c>
      <c r="L56" s="85">
        <v>2239.6852606670855</v>
      </c>
      <c r="M56" s="85">
        <v>15196.264493626173</v>
      </c>
      <c r="N56" s="85">
        <v>9330.020826086142</v>
      </c>
      <c r="O56" s="85">
        <v>8704.75611620094</v>
      </c>
      <c r="P56" s="85">
        <v>7338.549030775568</v>
      </c>
      <c r="Q56" s="85">
        <v>12157.379180358155</v>
      </c>
    </row>
    <row r="57" spans="1:17" ht="16.5">
      <c r="A57" s="80"/>
      <c r="F57" s="85">
        <v>94262.7345844504</v>
      </c>
      <c r="G57" s="85">
        <v>102334.35603217158</v>
      </c>
      <c r="H57" s="106">
        <v>112530.85576407505</v>
      </c>
      <c r="I57" s="85">
        <v>123547.95603217157</v>
      </c>
      <c r="J57" s="106">
        <v>116507.59026148234</v>
      </c>
      <c r="K57" s="106">
        <v>151411.71666524225</v>
      </c>
      <c r="L57" s="85">
        <v>31044.509730369435</v>
      </c>
      <c r="M57" s="85">
        <v>210636.9985205566</v>
      </c>
      <c r="N57" s="85">
        <v>129324.38651389362</v>
      </c>
      <c r="O57" s="85">
        <v>120657.52750875543</v>
      </c>
      <c r="P57" s="85">
        <v>101720.38937508976</v>
      </c>
      <c r="Q57" s="85">
        <v>168514.693956599</v>
      </c>
    </row>
    <row r="58" spans="1:17" ht="16.5">
      <c r="A58" s="80"/>
      <c r="F58" s="85">
        <v>27493.297587131365</v>
      </c>
      <c r="G58" s="85">
        <v>29847.520509383376</v>
      </c>
      <c r="H58" s="106">
        <v>32821.499597855225</v>
      </c>
      <c r="I58" s="85">
        <v>36034.820509383375</v>
      </c>
      <c r="J58" s="106">
        <v>26079.01038273695</v>
      </c>
      <c r="K58" s="106">
        <v>33891.93547063101</v>
      </c>
      <c r="L58" s="85">
        <v>6948.990102432335</v>
      </c>
      <c r="M58" s="85">
        <v>47148.89784500339</v>
      </c>
      <c r="N58" s="85">
        <v>28947.916707122247</v>
      </c>
      <c r="O58" s="85">
        <v>27007.93060429887</v>
      </c>
      <c r="P58" s="85">
        <v>22769.049507378073</v>
      </c>
      <c r="Q58" s="85">
        <v>37720.25877004839</v>
      </c>
    </row>
    <row r="59" spans="6:17" ht="16.5">
      <c r="F59" s="85">
        <v>131967.82841823058</v>
      </c>
      <c r="G59" s="85">
        <v>143268.0984450402</v>
      </c>
      <c r="H59" s="106">
        <v>157543.1980697051</v>
      </c>
      <c r="I59" s="85">
        <v>172967.1384450402</v>
      </c>
      <c r="J59" s="106">
        <v>149770.87374466515</v>
      </c>
      <c r="K59" s="106">
        <v>194640.238024304</v>
      </c>
      <c r="L59" s="85">
        <v>39907.81490593874</v>
      </c>
      <c r="M59" s="85">
        <v>270774.5241367944</v>
      </c>
      <c r="N59" s="85">
        <v>166246.90564115182</v>
      </c>
      <c r="O59" s="85">
        <v>155105.63112926707</v>
      </c>
      <c r="P59" s="85">
        <v>130761.88049347533</v>
      </c>
      <c r="Q59" s="85">
        <v>216626.16912812938</v>
      </c>
    </row>
    <row r="60" spans="6:17" ht="16.5">
      <c r="F60" s="85">
        <v>39276.13941018767</v>
      </c>
      <c r="G60" s="85">
        <v>42639.31501340483</v>
      </c>
      <c r="H60" s="106">
        <v>46887.85656836461</v>
      </c>
      <c r="I60" s="85">
        <v>51478.31501340483</v>
      </c>
      <c r="J60" s="106">
        <v>58600.84840548254</v>
      </c>
      <c r="K60" s="106">
        <v>76156.88415836303</v>
      </c>
      <c r="L60" s="85">
        <v>15614.730374638513</v>
      </c>
      <c r="M60" s="85">
        <v>105945.94559192231</v>
      </c>
      <c r="N60" s="85">
        <v>65047.42525550444</v>
      </c>
      <c r="O60" s="85">
        <v>60688.17887874969</v>
      </c>
      <c r="P60" s="85">
        <v>51163.19978928426</v>
      </c>
      <c r="Q60" s="85">
        <v>84759.31922103852</v>
      </c>
    </row>
    <row r="61" spans="6:17" ht="16.5">
      <c r="F61" s="85">
        <v>30953.125</v>
      </c>
      <c r="G61" s="85">
        <v>33244.79166666667</v>
      </c>
      <c r="H61" s="106">
        <v>32828.125</v>
      </c>
      <c r="I61" s="85">
        <v>33166.66666666667</v>
      </c>
      <c r="J61" s="106">
        <v>36261.206925339335</v>
      </c>
      <c r="K61" s="106">
        <v>56020.38452988007</v>
      </c>
      <c r="L61" s="85">
        <v>22695.2094104231</v>
      </c>
      <c r="M61" s="85">
        <v>42101.17570479239</v>
      </c>
      <c r="N61" s="85">
        <v>32398.192557607745</v>
      </c>
      <c r="O61" s="85">
        <v>32398.192557607745</v>
      </c>
      <c r="P61" s="85">
        <v>29629.09296436203</v>
      </c>
      <c r="Q61" s="85">
        <v>55253.9715687677</v>
      </c>
    </row>
    <row r="62" spans="6:17" ht="16.5">
      <c r="F62" s="85">
        <v>39207.291666666664</v>
      </c>
      <c r="G62" s="85">
        <v>42110.069444444445</v>
      </c>
      <c r="H62" s="106">
        <v>41582.291666666664</v>
      </c>
      <c r="I62" s="85">
        <v>42011.11111111111</v>
      </c>
      <c r="J62" s="106">
        <v>26577.414470328247</v>
      </c>
      <c r="K62" s="106">
        <v>41059.77447202288</v>
      </c>
      <c r="L62" s="85">
        <v>16634.305312386237</v>
      </c>
      <c r="M62" s="85">
        <v>30857.781394266432</v>
      </c>
      <c r="N62" s="85">
        <v>23746.043353326335</v>
      </c>
      <c r="O62" s="85">
        <v>23746.043353326335</v>
      </c>
      <c r="P62" s="85">
        <v>21716.44991616249</v>
      </c>
      <c r="Q62" s="85">
        <v>40498.037104459385</v>
      </c>
    </row>
    <row r="63" spans="6:17" ht="16.5">
      <c r="F63" s="85">
        <v>8254.166666666666</v>
      </c>
      <c r="G63" s="85">
        <v>8865.277777777777</v>
      </c>
      <c r="H63" s="106">
        <v>8754.166666666666</v>
      </c>
      <c r="I63" s="85">
        <v>8844.444444444443</v>
      </c>
      <c r="J63" s="106">
        <v>7677.490326933979</v>
      </c>
      <c r="K63" s="106">
        <v>11861.049226100775</v>
      </c>
      <c r="L63" s="85">
        <v>4805.197220131795</v>
      </c>
      <c r="M63" s="85">
        <v>8913.971614116828</v>
      </c>
      <c r="N63" s="85">
        <v>6859.584417124312</v>
      </c>
      <c r="O63" s="85">
        <v>6859.584417124312</v>
      </c>
      <c r="P63" s="85">
        <v>6273.290216127806</v>
      </c>
      <c r="Q63" s="85">
        <v>11698.77861807903</v>
      </c>
    </row>
    <row r="64" spans="6:17" ht="16.5">
      <c r="F64" s="85">
        <v>14444.791666666666</v>
      </c>
      <c r="G64" s="85">
        <v>15514.236111111111</v>
      </c>
      <c r="H64" s="106">
        <v>15319.791666666666</v>
      </c>
      <c r="I64" s="85">
        <v>15477.777777777777</v>
      </c>
      <c r="J64" s="106">
        <v>16890.479446701193</v>
      </c>
      <c r="K64" s="106">
        <v>26094.309421262653</v>
      </c>
      <c r="L64" s="85">
        <v>10571.434339585032</v>
      </c>
      <c r="M64" s="85">
        <v>19610.738395660745</v>
      </c>
      <c r="N64" s="85">
        <v>15091.086367622887</v>
      </c>
      <c r="O64" s="85">
        <v>15091.086367622887</v>
      </c>
      <c r="P64" s="85">
        <v>13801.239069878877</v>
      </c>
      <c r="Q64" s="85">
        <v>25737.314068239586</v>
      </c>
    </row>
    <row r="65" spans="6:17" ht="16.5">
      <c r="F65" s="85">
        <v>18571.875</v>
      </c>
      <c r="G65" s="85">
        <v>19946.875</v>
      </c>
      <c r="H65" s="106">
        <v>19696.875</v>
      </c>
      <c r="I65" s="85">
        <v>19900</v>
      </c>
      <c r="J65" s="106">
        <v>27638.96493448018</v>
      </c>
      <c r="K65" s="106">
        <v>42699.77683934914</v>
      </c>
      <c r="L65" s="85">
        <v>17298.709840709435</v>
      </c>
      <c r="M65" s="85">
        <v>32090.29752928601</v>
      </c>
      <c r="N65" s="85">
        <v>24694.503684997722</v>
      </c>
      <c r="O65" s="85">
        <v>24694.503684997722</v>
      </c>
      <c r="P65" s="85">
        <v>22583.844579927532</v>
      </c>
      <c r="Q65" s="85">
        <v>42115.60265559594</v>
      </c>
    </row>
    <row r="66" spans="6:17" ht="16.5">
      <c r="F66" s="85">
        <v>12381.25</v>
      </c>
      <c r="G66" s="85">
        <v>13297.916666666666</v>
      </c>
      <c r="H66" s="106">
        <v>13131.25</v>
      </c>
      <c r="I66" s="85">
        <v>13266.666666666666</v>
      </c>
      <c r="J66" s="106">
        <v>13819.482588481162</v>
      </c>
      <c r="K66" s="106">
        <v>21349.888606981396</v>
      </c>
      <c r="L66" s="85">
        <v>8649.35499623723</v>
      </c>
      <c r="M66" s="85">
        <v>16045.148905410291</v>
      </c>
      <c r="N66" s="85">
        <v>12347.25195082376</v>
      </c>
      <c r="O66" s="85">
        <v>12347.25195082376</v>
      </c>
      <c r="P66" s="85">
        <v>11291.922389030049</v>
      </c>
      <c r="Q66" s="85">
        <v>21057.801512542253</v>
      </c>
    </row>
    <row r="67" spans="6:17" ht="16.5">
      <c r="F67" s="85">
        <v>24762.5</v>
      </c>
      <c r="G67" s="85">
        <v>26595.833333333332</v>
      </c>
      <c r="H67" s="106">
        <v>26262.5</v>
      </c>
      <c r="I67" s="85">
        <v>26533.333333333332</v>
      </c>
      <c r="J67" s="106">
        <v>30709.961307735917</v>
      </c>
      <c r="K67" s="106">
        <v>47444.1969044031</v>
      </c>
      <c r="L67" s="85">
        <v>19220.78888052718</v>
      </c>
      <c r="M67" s="85">
        <v>35655.88645646731</v>
      </c>
      <c r="N67" s="85">
        <v>27438.337668497246</v>
      </c>
      <c r="O67" s="85">
        <v>27438.337668497246</v>
      </c>
      <c r="P67" s="85">
        <v>25093.160864511225</v>
      </c>
      <c r="Q67" s="85">
        <v>46795.11447231612</v>
      </c>
    </row>
    <row r="68" spans="6:17" ht="16.5">
      <c r="F68" s="85">
        <v>8659.11818734793</v>
      </c>
      <c r="G68" s="85">
        <v>9491.928345498784</v>
      </c>
      <c r="H68" s="106">
        <v>9116.47810218978</v>
      </c>
      <c r="I68" s="85">
        <v>9116.47810218978</v>
      </c>
      <c r="J68" s="106">
        <v>94547.25</v>
      </c>
      <c r="K68" s="106">
        <v>129974.643</v>
      </c>
      <c r="L68" s="85">
        <v>38238.75</v>
      </c>
      <c r="M68" s="85">
        <v>162186.75</v>
      </c>
      <c r="N68" s="85">
        <v>104600.25</v>
      </c>
      <c r="O68" s="85">
        <v>107334</v>
      </c>
      <c r="P68" s="85">
        <v>90732.6585</v>
      </c>
      <c r="Q68" s="85">
        <v>160141.9905</v>
      </c>
    </row>
    <row r="69" spans="6:17" ht="16.5">
      <c r="F69" s="85">
        <v>190176.89476885647</v>
      </c>
      <c r="G69" s="85">
        <v>208467.58515815085</v>
      </c>
      <c r="H69" s="106">
        <v>200221.71532846717</v>
      </c>
      <c r="I69" s="85">
        <v>200221.71532846717</v>
      </c>
      <c r="J69" s="106">
        <v>52526.25</v>
      </c>
      <c r="K69" s="106">
        <v>72208.135</v>
      </c>
      <c r="L69" s="85">
        <v>21243.75</v>
      </c>
      <c r="M69" s="85">
        <v>90103.75</v>
      </c>
      <c r="N69" s="85">
        <v>58111.25</v>
      </c>
      <c r="O69" s="85">
        <v>59630</v>
      </c>
      <c r="P69" s="85">
        <v>50407.0325</v>
      </c>
      <c r="Q69" s="85">
        <v>88967.7725</v>
      </c>
    </row>
    <row r="70" spans="6:17" ht="16.5">
      <c r="F70" s="85">
        <v>728.3370437956204</v>
      </c>
      <c r="G70" s="85">
        <v>798.386496350365</v>
      </c>
      <c r="H70" s="106">
        <v>766.8065693430657</v>
      </c>
      <c r="I70" s="85">
        <v>766.8065693430657</v>
      </c>
      <c r="J70" s="106">
        <v>63031.5</v>
      </c>
      <c r="K70" s="106">
        <v>86649.76199999999</v>
      </c>
      <c r="L70" s="85">
        <v>25492.5</v>
      </c>
      <c r="M70" s="85">
        <v>108124.5</v>
      </c>
      <c r="N70" s="85">
        <v>69733.5</v>
      </c>
      <c r="O70" s="85">
        <v>71556</v>
      </c>
      <c r="P70" s="85">
        <v>60488.439</v>
      </c>
      <c r="Q70" s="85">
        <v>106761.327</v>
      </c>
    </row>
    <row r="71" spans="6:17" ht="16.5">
      <c r="F71" s="85">
        <v>13743.827160493827</v>
      </c>
      <c r="G71" s="85">
        <v>15136.574074074073</v>
      </c>
      <c r="H71" s="106">
        <v>15090.277777777777</v>
      </c>
      <c r="I71" s="85">
        <v>14853.00925925926</v>
      </c>
      <c r="J71" s="106">
        <v>21274.8</v>
      </c>
      <c r="K71" s="106">
        <v>30227.358000000004</v>
      </c>
      <c r="L71" s="85">
        <v>15285</v>
      </c>
      <c r="M71" s="85">
        <v>34435</v>
      </c>
      <c r="N71" s="85">
        <v>25445</v>
      </c>
      <c r="O71" s="85">
        <v>24845</v>
      </c>
      <c r="P71" s="85">
        <v>20977.24</v>
      </c>
      <c r="Q71" s="85">
        <v>38665.827000000005</v>
      </c>
    </row>
    <row r="72" spans="6:17" ht="16.5">
      <c r="F72" s="85">
        <v>41231.481481481474</v>
      </c>
      <c r="G72" s="85">
        <v>45409.72222222222</v>
      </c>
      <c r="H72" s="106">
        <v>45270.83333333333</v>
      </c>
      <c r="I72" s="85">
        <v>44559.027777777774</v>
      </c>
      <c r="J72" s="106">
        <v>31912.2</v>
      </c>
      <c r="K72" s="106">
        <v>45341.037000000004</v>
      </c>
      <c r="L72" s="85">
        <v>22927.5</v>
      </c>
      <c r="M72" s="85">
        <v>51652.5</v>
      </c>
      <c r="N72" s="85">
        <v>38167.5</v>
      </c>
      <c r="O72" s="85">
        <v>37267.5</v>
      </c>
      <c r="P72" s="85">
        <v>31465.86</v>
      </c>
      <c r="Q72" s="85">
        <v>57998.7405</v>
      </c>
    </row>
    <row r="73" spans="6:17" ht="16.5">
      <c r="F73" s="85">
        <v>10995.061728395061</v>
      </c>
      <c r="G73" s="85">
        <v>12109.25925925926</v>
      </c>
      <c r="H73" s="106">
        <v>12072.22222222222</v>
      </c>
      <c r="I73" s="85">
        <v>11882.407407407407</v>
      </c>
      <c r="J73" s="106">
        <v>31912.2</v>
      </c>
      <c r="K73" s="106">
        <v>45341.037000000004</v>
      </c>
      <c r="L73" s="85">
        <v>22927.5</v>
      </c>
      <c r="M73" s="85">
        <v>51652.5</v>
      </c>
      <c r="N73" s="85">
        <v>38167.5</v>
      </c>
      <c r="O73" s="85">
        <v>37267.5</v>
      </c>
      <c r="P73" s="85">
        <v>31465.86</v>
      </c>
      <c r="Q73" s="85">
        <v>57998.7405</v>
      </c>
    </row>
    <row r="74" spans="6:17" ht="16.5">
      <c r="F74" s="85">
        <v>2199.012345679012</v>
      </c>
      <c r="G74" s="85">
        <v>2421.8518518518513</v>
      </c>
      <c r="H74" s="106">
        <v>2414.444444444444</v>
      </c>
      <c r="I74" s="85">
        <v>2376.481481481481</v>
      </c>
      <c r="J74" s="106">
        <v>21274.8</v>
      </c>
      <c r="K74" s="106">
        <v>30227.358000000004</v>
      </c>
      <c r="L74" s="85">
        <v>15285</v>
      </c>
      <c r="M74" s="85">
        <v>34435</v>
      </c>
      <c r="N74" s="85">
        <v>25445</v>
      </c>
      <c r="O74" s="85">
        <v>24845</v>
      </c>
      <c r="P74" s="85">
        <v>20977.24</v>
      </c>
      <c r="Q74" s="85">
        <v>38665.827000000005</v>
      </c>
    </row>
    <row r="75" spans="6:17" ht="16.5">
      <c r="F75" s="85">
        <v>68719.13580246913</v>
      </c>
      <c r="G75" s="85">
        <v>75682.87037037036</v>
      </c>
      <c r="H75" s="106">
        <v>75451.38888888888</v>
      </c>
      <c r="I75" s="85">
        <v>74265.04629629628</v>
      </c>
      <c r="J75" s="106">
        <v>53187</v>
      </c>
      <c r="K75" s="106">
        <v>75568.395</v>
      </c>
      <c r="L75" s="85">
        <v>38212.5</v>
      </c>
      <c r="M75" s="85">
        <v>86087.5</v>
      </c>
      <c r="N75" s="85">
        <v>63612.5</v>
      </c>
      <c r="O75" s="85">
        <v>62112.5</v>
      </c>
      <c r="P75" s="85">
        <v>52443.1</v>
      </c>
      <c r="Q75" s="85">
        <v>96664.5675</v>
      </c>
    </row>
    <row r="76" spans="6:17" ht="16.5">
      <c r="F76" s="85">
        <v>41231.481481481474</v>
      </c>
      <c r="G76" s="85">
        <v>45409.72222222222</v>
      </c>
      <c r="H76" s="106">
        <v>45270.83333333333</v>
      </c>
      <c r="I76" s="85">
        <v>44559.027777777774</v>
      </c>
      <c r="J76" s="106">
        <v>53187</v>
      </c>
      <c r="K76" s="106">
        <v>75568.395</v>
      </c>
      <c r="L76" s="85">
        <v>38212.5</v>
      </c>
      <c r="M76" s="85">
        <v>86087.5</v>
      </c>
      <c r="N76" s="85">
        <v>63612.5</v>
      </c>
      <c r="O76" s="85">
        <v>62112.5</v>
      </c>
      <c r="P76" s="85">
        <v>52443.1</v>
      </c>
      <c r="Q76" s="85">
        <v>96664.5675</v>
      </c>
    </row>
    <row r="77" spans="6:17" ht="16.5">
      <c r="F77" s="85">
        <v>424.2972972972973</v>
      </c>
      <c r="G77" s="85">
        <v>433.83624801271856</v>
      </c>
      <c r="H77" s="106">
        <v>401.56535771065177</v>
      </c>
      <c r="I77" s="85">
        <v>530.1488871224165</v>
      </c>
      <c r="J77" s="106">
        <v>19792.2</v>
      </c>
      <c r="K77" s="106">
        <v>30983.736</v>
      </c>
      <c r="L77" s="85">
        <v>11150</v>
      </c>
      <c r="M77" s="85">
        <v>28434.4</v>
      </c>
      <c r="N77" s="85">
        <v>19792.2</v>
      </c>
      <c r="O77" s="85">
        <v>19792.2</v>
      </c>
      <c r="P77" s="85">
        <v>17289.54</v>
      </c>
      <c r="Q77" s="85">
        <v>33012.228</v>
      </c>
    </row>
    <row r="78" spans="6:17" ht="16.5">
      <c r="F78" s="85">
        <v>46672.7027027027</v>
      </c>
      <c r="G78" s="85">
        <v>47721.987281399044</v>
      </c>
      <c r="H78" s="106">
        <v>44172.1893481717</v>
      </c>
      <c r="I78" s="85">
        <v>58316.37758346582</v>
      </c>
      <c r="J78" s="106">
        <v>24740.25</v>
      </c>
      <c r="K78" s="106">
        <v>38729.67</v>
      </c>
      <c r="L78" s="85">
        <v>13937.5</v>
      </c>
      <c r="M78" s="85">
        <v>35543</v>
      </c>
      <c r="N78" s="85">
        <v>24740.25</v>
      </c>
      <c r="O78" s="85">
        <v>24740.25</v>
      </c>
      <c r="P78" s="85">
        <v>21611.925</v>
      </c>
      <c r="Q78" s="85">
        <v>41265.285</v>
      </c>
    </row>
    <row r="79" spans="6:17" ht="16.5">
      <c r="F79" s="85">
        <v>28286.486486486487</v>
      </c>
      <c r="G79" s="85">
        <v>28922.41653418124</v>
      </c>
      <c r="H79" s="106">
        <v>26771.023847376786</v>
      </c>
      <c r="I79" s="85">
        <v>35343.25914149444</v>
      </c>
      <c r="J79" s="106">
        <v>9896.1</v>
      </c>
      <c r="K79" s="106">
        <v>15491.868</v>
      </c>
      <c r="L79" s="85">
        <v>5575</v>
      </c>
      <c r="M79" s="85">
        <v>14217.2</v>
      </c>
      <c r="N79" s="85">
        <v>9896.1</v>
      </c>
      <c r="O79" s="85">
        <v>9896.1</v>
      </c>
      <c r="P79" s="85">
        <v>8644.77</v>
      </c>
      <c r="Q79" s="85">
        <v>16506.114</v>
      </c>
    </row>
    <row r="80" spans="6:17" ht="16.5">
      <c r="F80" s="85">
        <v>8485.945945945947</v>
      </c>
      <c r="G80" s="85">
        <v>8676.724960254372</v>
      </c>
      <c r="H80" s="106">
        <v>8031.3071542130365</v>
      </c>
      <c r="I80" s="85">
        <v>10602.97774244833</v>
      </c>
      <c r="J80" s="106">
        <v>19792.2</v>
      </c>
      <c r="K80" s="106">
        <v>30983.736</v>
      </c>
      <c r="L80" s="85">
        <v>11150</v>
      </c>
      <c r="M80" s="85">
        <v>28434.4</v>
      </c>
      <c r="N80" s="85">
        <v>19792.2</v>
      </c>
      <c r="O80" s="85">
        <v>19792.2</v>
      </c>
      <c r="P80" s="85">
        <v>17289.54</v>
      </c>
      <c r="Q80" s="85">
        <v>33012.228</v>
      </c>
    </row>
    <row r="81" spans="6:17" ht="16.5">
      <c r="F81" s="85">
        <v>5091.5675675675675</v>
      </c>
      <c r="G81" s="85">
        <v>5206.034976152623</v>
      </c>
      <c r="H81" s="106">
        <v>4818.784292527822</v>
      </c>
      <c r="I81" s="85">
        <v>6361.786645468999</v>
      </c>
      <c r="J81" s="106">
        <v>24740.25</v>
      </c>
      <c r="K81" s="106">
        <v>38729.67</v>
      </c>
      <c r="L81" s="85">
        <v>13937.5</v>
      </c>
      <c r="M81" s="85">
        <v>35543</v>
      </c>
      <c r="N81" s="85">
        <v>24740.25</v>
      </c>
      <c r="O81" s="85">
        <v>24740.25</v>
      </c>
      <c r="P81" s="85">
        <v>21611.925</v>
      </c>
      <c r="Q81" s="85">
        <v>41265.285</v>
      </c>
    </row>
    <row r="82" spans="6:17" ht="16.5">
      <c r="F82" s="85">
        <v>13395.833333333332</v>
      </c>
      <c r="G82" s="85">
        <v>13276.785833333332</v>
      </c>
      <c r="H82" s="106">
        <v>10541.666666666666</v>
      </c>
      <c r="I82" s="85">
        <v>13947.916666666666</v>
      </c>
      <c r="J82" s="106">
        <v>20279.974725993663</v>
      </c>
      <c r="K82" s="106">
        <v>25403.704347988438</v>
      </c>
      <c r="L82" s="85">
        <v>5960.987905463146</v>
      </c>
      <c r="M82" s="85">
        <v>29047.98868217755</v>
      </c>
      <c r="N82" s="85">
        <v>17819.88447929459</v>
      </c>
      <c r="O82" s="85">
        <v>17189.092108346107</v>
      </c>
      <c r="P82" s="85">
        <v>11347.954753363172</v>
      </c>
      <c r="Q82" s="85">
        <v>28238.878877470383</v>
      </c>
    </row>
    <row r="83" spans="6:17" ht="16.5">
      <c r="F83" s="85">
        <v>13395.833333333332</v>
      </c>
      <c r="G83" s="85">
        <v>13276.785833333332</v>
      </c>
      <c r="H83" s="106">
        <v>10541.666666666666</v>
      </c>
      <c r="I83" s="85">
        <v>13947.916666666666</v>
      </c>
      <c r="J83" s="106">
        <v>68132.52504318369</v>
      </c>
      <c r="K83" s="106">
        <v>85346.18736287164</v>
      </c>
      <c r="L83" s="85">
        <v>20026.512026690074</v>
      </c>
      <c r="M83" s="85">
        <v>97589.510987204</v>
      </c>
      <c r="N83" s="85">
        <v>59867.61531788303</v>
      </c>
      <c r="O83" s="85">
        <v>57748.40769601106</v>
      </c>
      <c r="P83" s="85">
        <v>38124.54511747666</v>
      </c>
      <c r="Q83" s="85">
        <v>94871.2288011203</v>
      </c>
    </row>
    <row r="84" spans="6:17" ht="16.5">
      <c r="F84" s="85">
        <v>73677.08333333333</v>
      </c>
      <c r="G84" s="85">
        <v>73022.32208333333</v>
      </c>
      <c r="H84" s="106">
        <v>57979.166666666664</v>
      </c>
      <c r="I84" s="85">
        <v>76713.54166666666</v>
      </c>
      <c r="J84" s="106">
        <v>24112.500076940883</v>
      </c>
      <c r="K84" s="106">
        <v>30204.51609637997</v>
      </c>
      <c r="L84" s="85">
        <v>7087.5000226155935</v>
      </c>
      <c r="M84" s="85">
        <v>34537.50011020614</v>
      </c>
      <c r="N84" s="85">
        <v>21187.500067607463</v>
      </c>
      <c r="O84" s="85">
        <v>20437.500065214277</v>
      </c>
      <c r="P84" s="85">
        <v>13492.50004305339</v>
      </c>
      <c r="Q84" s="85">
        <v>33575.484107136435</v>
      </c>
    </row>
    <row r="85" spans="6:17" ht="16.5">
      <c r="F85" s="85">
        <v>20093.75</v>
      </c>
      <c r="G85" s="85">
        <v>19915.17875</v>
      </c>
      <c r="H85" s="106">
        <v>15812.5</v>
      </c>
      <c r="I85" s="85">
        <v>20921.875</v>
      </c>
      <c r="J85" s="106">
        <v>8037.500025646961</v>
      </c>
      <c r="K85" s="106">
        <v>10068.172032126658</v>
      </c>
      <c r="L85" s="85">
        <v>2362.5000075385315</v>
      </c>
      <c r="M85" s="85">
        <v>11512.500036735382</v>
      </c>
      <c r="N85" s="85">
        <v>7062.500022535821</v>
      </c>
      <c r="O85" s="85">
        <v>6812.500021738093</v>
      </c>
      <c r="P85" s="85">
        <v>4497.50001435113</v>
      </c>
      <c r="Q85" s="85">
        <v>11191.828035712146</v>
      </c>
    </row>
    <row r="86" spans="6:17" ht="16.5">
      <c r="F86" s="85">
        <v>40187.5</v>
      </c>
      <c r="G86" s="85">
        <v>39830.3575</v>
      </c>
      <c r="H86" s="106">
        <v>31625</v>
      </c>
      <c r="I86" s="85">
        <v>41843.75</v>
      </c>
      <c r="J86" s="106">
        <v>40187.50012823481</v>
      </c>
      <c r="K86" s="106">
        <v>50340.860160633296</v>
      </c>
      <c r="L86" s="85">
        <v>11812.500037692658</v>
      </c>
      <c r="M86" s="85">
        <v>57562.50018367692</v>
      </c>
      <c r="N86" s="85">
        <v>35312.50011267911</v>
      </c>
      <c r="O86" s="85">
        <v>34062.50010869047</v>
      </c>
      <c r="P86" s="85">
        <v>22487.500071755654</v>
      </c>
      <c r="Q86" s="85">
        <v>55959.14017856074</v>
      </c>
    </row>
    <row r="87" spans="6:17" ht="16.5">
      <c r="F87" s="85">
        <v>529667.4163528082</v>
      </c>
      <c r="G87" s="85">
        <v>567268.3849580257</v>
      </c>
      <c r="H87" s="106">
        <v>648097.3966500914</v>
      </c>
      <c r="I87" s="85">
        <v>588399.4191942884</v>
      </c>
      <c r="J87" s="106">
        <v>164558.58010000002</v>
      </c>
      <c r="K87" s="106">
        <v>265585.5568</v>
      </c>
      <c r="L87" s="85">
        <v>125718.57109999999</v>
      </c>
      <c r="M87" s="85">
        <v>182865.7166</v>
      </c>
      <c r="N87" s="85">
        <v>154269.0104</v>
      </c>
      <c r="O87" s="85">
        <v>155434.5388</v>
      </c>
      <c r="P87" s="85">
        <v>136264.2551</v>
      </c>
      <c r="Q87" s="85">
        <v>257569.11289999998</v>
      </c>
    </row>
    <row r="88" spans="6:17" ht="16.5">
      <c r="F88" s="85">
        <v>14565.853949702227</v>
      </c>
      <c r="G88" s="85">
        <v>15599.880586345704</v>
      </c>
      <c r="H88" s="106">
        <v>17822.678407877513</v>
      </c>
      <c r="I88" s="85">
        <v>16180.984027842931</v>
      </c>
      <c r="J88" s="106">
        <v>51965.8674</v>
      </c>
      <c r="K88" s="106">
        <v>83869.1232</v>
      </c>
      <c r="L88" s="85">
        <v>39700.60139999999</v>
      </c>
      <c r="M88" s="85">
        <v>57747.0684</v>
      </c>
      <c r="N88" s="85">
        <v>48716.5296</v>
      </c>
      <c r="O88" s="85">
        <v>49084.5912</v>
      </c>
      <c r="P88" s="85">
        <v>43030.8174</v>
      </c>
      <c r="Q88" s="85">
        <v>81337.61459999999</v>
      </c>
    </row>
    <row r="89" spans="6:17" ht="16.5">
      <c r="F89" s="85">
        <v>1264.5809565423297</v>
      </c>
      <c r="G89" s="85">
        <v>1354.3532690872862</v>
      </c>
      <c r="H89" s="106">
        <v>1547.332534502093</v>
      </c>
      <c r="I89" s="85">
        <v>1404.8036133263636</v>
      </c>
      <c r="J89" s="106">
        <v>17321.9558</v>
      </c>
      <c r="K89" s="106">
        <v>27956.3744</v>
      </c>
      <c r="L89" s="85">
        <v>13233.5338</v>
      </c>
      <c r="M89" s="85">
        <v>19249.022800000002</v>
      </c>
      <c r="N89" s="85">
        <v>16238.843200000001</v>
      </c>
      <c r="O89" s="85">
        <v>16361.530400000001</v>
      </c>
      <c r="P89" s="85">
        <v>14343.605800000001</v>
      </c>
      <c r="Q89" s="85">
        <v>27112.5382</v>
      </c>
    </row>
    <row r="90" spans="6:17" ht="16.5">
      <c r="F90" s="85">
        <v>148.96896084922733</v>
      </c>
      <c r="G90" s="85">
        <v>159.5442332694447</v>
      </c>
      <c r="H90" s="106">
        <v>182.2773928078382</v>
      </c>
      <c r="I90" s="85">
        <v>165.4873366483936</v>
      </c>
      <c r="J90" s="106">
        <v>43304.889500000005</v>
      </c>
      <c r="K90" s="106">
        <v>69890.936</v>
      </c>
      <c r="L90" s="85">
        <v>33083.8345</v>
      </c>
      <c r="M90" s="85">
        <v>48122.557</v>
      </c>
      <c r="N90" s="85">
        <v>40597.10800000001</v>
      </c>
      <c r="O90" s="85">
        <v>40903.826</v>
      </c>
      <c r="P90" s="85">
        <v>35859.014500000005</v>
      </c>
      <c r="Q90" s="85">
        <v>67781.3455</v>
      </c>
    </row>
    <row r="91" spans="6:17" ht="16.5">
      <c r="F91" s="85">
        <v>39725.05622646062</v>
      </c>
      <c r="G91" s="85">
        <v>42545.12887185192</v>
      </c>
      <c r="H91" s="106">
        <v>48607.304748756855</v>
      </c>
      <c r="I91" s="85">
        <v>44129.95643957164</v>
      </c>
      <c r="J91" s="106">
        <v>459031.8287000001</v>
      </c>
      <c r="K91" s="106">
        <v>740843.9216</v>
      </c>
      <c r="L91" s="85">
        <v>350688.6457</v>
      </c>
      <c r="M91" s="85">
        <v>510099.10420000006</v>
      </c>
      <c r="N91" s="85">
        <v>430329.3448</v>
      </c>
      <c r="O91" s="85">
        <v>433580.5556</v>
      </c>
      <c r="P91" s="85">
        <v>380105.55370000005</v>
      </c>
      <c r="Q91" s="85">
        <v>718482.2623</v>
      </c>
    </row>
    <row r="92" spans="6:17" ht="16.5">
      <c r="F92" s="85">
        <v>155589.80355363744</v>
      </c>
      <c r="G92" s="85">
        <v>166635.08808142005</v>
      </c>
      <c r="H92" s="106">
        <v>190378.61026596438</v>
      </c>
      <c r="I92" s="85">
        <v>172842.32938832225</v>
      </c>
      <c r="J92" s="106">
        <v>129914.6685</v>
      </c>
      <c r="K92" s="106">
        <v>209672.808</v>
      </c>
      <c r="L92" s="85">
        <v>99251.50349999999</v>
      </c>
      <c r="M92" s="85">
        <v>144367.671</v>
      </c>
      <c r="N92" s="85">
        <v>121791.324</v>
      </c>
      <c r="O92" s="85">
        <v>122711.478</v>
      </c>
      <c r="P92" s="85">
        <v>107577.0435</v>
      </c>
      <c r="Q92" s="85">
        <v>203344.0365</v>
      </c>
    </row>
    <row r="93" spans="6:17" ht="16.5">
      <c r="F93" s="85">
        <v>513292.1125</v>
      </c>
      <c r="G93" s="85">
        <v>680006.6975</v>
      </c>
      <c r="H93" s="106">
        <v>755072.5725</v>
      </c>
      <c r="I93" s="85">
        <v>670129.5675</v>
      </c>
      <c r="J93" s="106">
        <v>384532.2112695549</v>
      </c>
      <c r="K93" s="106">
        <v>436564.0577740947</v>
      </c>
      <c r="L93" s="85">
        <v>260702.0515395091</v>
      </c>
      <c r="M93" s="85">
        <v>546912.1332336989</v>
      </c>
      <c r="N93" s="85">
        <v>458844.8635850356</v>
      </c>
      <c r="O93" s="85">
        <v>359261.42127496627</v>
      </c>
      <c r="P93" s="85">
        <v>334073.3807248056</v>
      </c>
      <c r="Q93" s="85">
        <v>703012.7413735058</v>
      </c>
    </row>
    <row r="94" spans="6:17" ht="16.5">
      <c r="F94" s="85">
        <v>171097.37083333332</v>
      </c>
      <c r="G94" s="85">
        <v>226668.89916666667</v>
      </c>
      <c r="H94" s="106">
        <v>251690.85749999998</v>
      </c>
      <c r="I94" s="85">
        <v>223376.5225</v>
      </c>
      <c r="J94" s="106">
        <v>289820.1941674719</v>
      </c>
      <c r="K94" s="106">
        <v>329036.36231903126</v>
      </c>
      <c r="L94" s="85">
        <v>196489.9610037453</v>
      </c>
      <c r="M94" s="85">
        <v>412205.209345193</v>
      </c>
      <c r="N94" s="85">
        <v>345829.3052171439</v>
      </c>
      <c r="O94" s="85">
        <v>270773.7136689552</v>
      </c>
      <c r="P94" s="85">
        <v>251789.60105367037</v>
      </c>
      <c r="Q94" s="85">
        <v>529857.5340005794</v>
      </c>
    </row>
    <row r="95" spans="6:17" ht="16.5">
      <c r="F95" s="85">
        <v>1368778.9666666666</v>
      </c>
      <c r="G95" s="85">
        <v>1813351.1933333334</v>
      </c>
      <c r="H95" s="106">
        <v>2013526.86</v>
      </c>
      <c r="I95" s="85">
        <v>1787012.18</v>
      </c>
      <c r="J95" s="106">
        <v>2217628.054562973</v>
      </c>
      <c r="K95" s="106">
        <v>2517699.8799068737</v>
      </c>
      <c r="L95" s="85">
        <v>1503489.6074567456</v>
      </c>
      <c r="M95" s="85">
        <v>3154086.067421108</v>
      </c>
      <c r="N95" s="85">
        <v>2646195.0711978204</v>
      </c>
      <c r="O95" s="85">
        <v>2071889.3850560784</v>
      </c>
      <c r="P95" s="85">
        <v>1926627.9382215238</v>
      </c>
      <c r="Q95" s="85">
        <v>4054330.774625914</v>
      </c>
    </row>
    <row r="96" spans="6:17" ht="16.5">
      <c r="F96" s="85">
        <v>0</v>
      </c>
      <c r="G96" s="85">
        <v>0</v>
      </c>
      <c r="H96" s="106">
        <v>0</v>
      </c>
      <c r="J96" s="106">
        <v>290590.48</v>
      </c>
      <c r="K96" s="106">
        <v>71801.76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-0.9</v>
      </c>
    </row>
  </sheetData>
  <mergeCells count="13">
    <mergeCell ref="A1:Q1"/>
    <mergeCell ref="A2:Q2"/>
    <mergeCell ref="B4:B45"/>
    <mergeCell ref="C4:C9"/>
    <mergeCell ref="C10:C16"/>
    <mergeCell ref="C17:C19"/>
    <mergeCell ref="C20:C25"/>
    <mergeCell ref="C26:C30"/>
    <mergeCell ref="A37:A45"/>
    <mergeCell ref="A4:A35"/>
    <mergeCell ref="C31:C35"/>
    <mergeCell ref="C36:C41"/>
    <mergeCell ref="C42:C4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46"/>
  <sheetViews>
    <sheetView zoomScalePageLayoutView="0" workbookViewId="0" topLeftCell="A1">
      <selection activeCell="A1" sqref="A1:Q1"/>
    </sheetView>
  </sheetViews>
  <sheetFormatPr defaultColWidth="11.00390625" defaultRowHeight="14.25"/>
  <cols>
    <col min="1" max="1" width="29.375" style="69" customWidth="1"/>
    <col min="2" max="2" width="28.00390625" style="36" customWidth="1"/>
    <col min="3" max="3" width="33.75390625" style="9" customWidth="1"/>
    <col min="4" max="4" width="31.50390625" style="9" customWidth="1"/>
    <col min="5" max="5" width="19.875" style="9" customWidth="1"/>
    <col min="6" max="9" width="11.25390625" style="71" bestFit="1" customWidth="1"/>
    <col min="10" max="10" width="12.125" style="9" bestFit="1" customWidth="1"/>
    <col min="11" max="11" width="12.125" style="71" bestFit="1" customWidth="1"/>
    <col min="12" max="13" width="11.25390625" style="71" bestFit="1" customWidth="1"/>
    <col min="14" max="14" width="12.125" style="9" bestFit="1" customWidth="1"/>
    <col min="15" max="15" width="12.125" style="71" bestFit="1" customWidth="1"/>
    <col min="16" max="16" width="11.25390625" style="71" bestFit="1" customWidth="1"/>
    <col min="17" max="17" width="12.125" style="71" bestFit="1" customWidth="1"/>
    <col min="18" max="18" width="10.75390625" style="9" customWidth="1"/>
    <col min="19" max="19" width="12.125" style="71" customWidth="1"/>
    <col min="20" max="22" width="11.25390625" style="71" customWidth="1"/>
    <col min="23" max="23" width="10.75390625" style="9" customWidth="1"/>
    <col min="24" max="27" width="11.25390625" style="71" customWidth="1"/>
    <col min="28" max="28" width="10.75390625" style="9" customWidth="1"/>
    <col min="29" max="32" width="11.25390625" style="71" customWidth="1"/>
    <col min="33" max="33" width="12.125" style="9" bestFit="1" customWidth="1"/>
    <col min="34" max="34" width="12.125" style="77" bestFit="1" customWidth="1"/>
    <col min="35" max="35" width="12.125" style="9" bestFit="1" customWidth="1"/>
    <col min="36" max="36" width="12.125" style="77" bestFit="1" customWidth="1"/>
    <col min="37" max="37" width="11.875" style="9" bestFit="1" customWidth="1"/>
    <col min="38" max="163" width="10.75390625" style="9" customWidth="1"/>
    <col min="164" max="16384" width="11.00390625" style="9" customWidth="1"/>
  </cols>
  <sheetData>
    <row r="1" spans="1:17" ht="15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5">
      <c r="A2" s="130" t="s">
        <v>345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5">
      <c r="A3" s="10" t="s">
        <v>29</v>
      </c>
      <c r="B3" s="11" t="s">
        <v>30</v>
      </c>
      <c r="C3" s="10" t="s">
        <v>31</v>
      </c>
      <c r="D3" s="10" t="s">
        <v>32</v>
      </c>
      <c r="E3" s="10" t="s">
        <v>33</v>
      </c>
      <c r="F3" s="74" t="s">
        <v>34</v>
      </c>
      <c r="G3" s="74" t="s">
        <v>35</v>
      </c>
      <c r="H3" s="74" t="s">
        <v>36</v>
      </c>
      <c r="I3" s="74" t="s">
        <v>37</v>
      </c>
      <c r="J3" s="10" t="s">
        <v>36</v>
      </c>
      <c r="K3" s="74" t="s">
        <v>38</v>
      </c>
      <c r="L3" s="74" t="s">
        <v>38</v>
      </c>
      <c r="M3" s="74" t="s">
        <v>37</v>
      </c>
      <c r="N3" s="10" t="s">
        <v>39</v>
      </c>
      <c r="O3" s="74" t="s">
        <v>40</v>
      </c>
      <c r="P3" s="74" t="s">
        <v>41</v>
      </c>
      <c r="Q3" s="74" t="s">
        <v>42</v>
      </c>
    </row>
    <row r="4" spans="1:37" ht="120">
      <c r="A4" s="136" t="s">
        <v>346</v>
      </c>
      <c r="B4" s="135"/>
      <c r="C4" s="167" t="s">
        <v>347</v>
      </c>
      <c r="D4" s="1" t="s">
        <v>0</v>
      </c>
      <c r="E4" s="2" t="s">
        <v>1</v>
      </c>
      <c r="F4" s="73">
        <v>666207</v>
      </c>
      <c r="G4" s="73">
        <v>2918859.93</v>
      </c>
      <c r="H4" s="73">
        <v>2067652.26</v>
      </c>
      <c r="I4" s="73">
        <v>2108881.3275</v>
      </c>
      <c r="J4" s="73">
        <v>2164075.2690875847</v>
      </c>
      <c r="K4" s="73">
        <v>2099368.055902906</v>
      </c>
      <c r="L4" s="73">
        <v>2082013.1975070152</v>
      </c>
      <c r="M4" s="73">
        <v>2101108.5775024937</v>
      </c>
      <c r="N4" s="73">
        <v>1896086.97737286</v>
      </c>
      <c r="O4" s="73">
        <v>2062678.4045622328</v>
      </c>
      <c r="P4" s="73">
        <v>2580221.637860284</v>
      </c>
      <c r="Q4" s="73">
        <v>6739588.660204623</v>
      </c>
      <c r="R4" s="72"/>
      <c r="W4" s="72"/>
      <c r="AB4" s="72"/>
      <c r="AG4" s="71"/>
      <c r="AI4" s="71"/>
      <c r="AK4" s="71"/>
    </row>
    <row r="5" spans="1:35" ht="45">
      <c r="A5" s="136"/>
      <c r="B5" s="135"/>
      <c r="C5" s="167"/>
      <c r="D5" s="1" t="s">
        <v>501</v>
      </c>
      <c r="E5" s="2" t="s">
        <v>502</v>
      </c>
      <c r="F5" s="73">
        <v>35531.04</v>
      </c>
      <c r="G5" s="73">
        <v>155672.5296</v>
      </c>
      <c r="H5" s="73">
        <v>110274.7872</v>
      </c>
      <c r="I5" s="73">
        <v>112473.6708</v>
      </c>
      <c r="J5" s="73">
        <v>341696.0967372464</v>
      </c>
      <c r="K5" s="73">
        <v>331479.1682912818</v>
      </c>
      <c r="L5" s="73">
        <v>328738.92747895373</v>
      </c>
      <c r="M5" s="73">
        <v>331753.9874925181</v>
      </c>
      <c r="N5" s="73">
        <v>276666.3874822632</v>
      </c>
      <c r="O5" s="73">
        <v>300974.4750837397</v>
      </c>
      <c r="P5" s="73">
        <v>376491.48376066005</v>
      </c>
      <c r="Q5" s="73">
        <v>983403.0136733372</v>
      </c>
      <c r="R5" s="72"/>
      <c r="W5" s="72"/>
      <c r="AB5" s="72"/>
      <c r="AG5" s="71"/>
      <c r="AI5" s="71"/>
    </row>
    <row r="6" spans="1:37" ht="45">
      <c r="A6" s="136"/>
      <c r="B6" s="135"/>
      <c r="C6" s="167"/>
      <c r="D6" s="1" t="s">
        <v>503</v>
      </c>
      <c r="E6" s="2" t="s">
        <v>504</v>
      </c>
      <c r="F6" s="73">
        <v>115475.88</v>
      </c>
      <c r="G6" s="73">
        <v>505935.7212</v>
      </c>
      <c r="H6" s="73">
        <v>358393.05840000004</v>
      </c>
      <c r="I6" s="73">
        <v>365539.4301</v>
      </c>
      <c r="J6" s="73">
        <v>113898.69891241546</v>
      </c>
      <c r="K6" s="73">
        <v>110493.05609709393</v>
      </c>
      <c r="L6" s="73">
        <v>109579.64249298458</v>
      </c>
      <c r="M6" s="73">
        <v>110584.66249750604</v>
      </c>
      <c r="N6" s="73">
        <v>113617.66343448218</v>
      </c>
      <c r="O6" s="73">
        <v>123600.18476992096</v>
      </c>
      <c r="P6" s="73">
        <v>154612.50308409735</v>
      </c>
      <c r="Q6" s="73">
        <v>403850.83871149947</v>
      </c>
      <c r="R6" s="72"/>
      <c r="W6" s="72"/>
      <c r="AB6" s="72"/>
      <c r="AG6" s="71"/>
      <c r="AI6" s="71"/>
      <c r="AK6" s="71"/>
    </row>
    <row r="7" spans="1:35" ht="60">
      <c r="A7" s="136"/>
      <c r="B7" s="135"/>
      <c r="C7" s="167"/>
      <c r="D7" s="1" t="s">
        <v>505</v>
      </c>
      <c r="E7" s="2" t="s">
        <v>506</v>
      </c>
      <c r="F7" s="73">
        <v>8882.76</v>
      </c>
      <c r="G7" s="73">
        <v>38918.1324</v>
      </c>
      <c r="H7" s="73">
        <v>27568.6968</v>
      </c>
      <c r="I7" s="73">
        <v>28118.4177</v>
      </c>
      <c r="J7" s="73">
        <v>28474.673447065215</v>
      </c>
      <c r="K7" s="73">
        <v>27623.26278153869</v>
      </c>
      <c r="L7" s="73">
        <v>27394.90939078468</v>
      </c>
      <c r="M7" s="73">
        <v>27646.164380611408</v>
      </c>
      <c r="N7" s="73">
        <v>9345.175922500172</v>
      </c>
      <c r="O7" s="73">
        <v>10166.2491184261</v>
      </c>
      <c r="P7" s="73">
        <v>12717.04590168925</v>
      </c>
      <c r="Q7" s="73">
        <v>33217.169057384475</v>
      </c>
      <c r="R7" s="72"/>
      <c r="W7" s="72"/>
      <c r="AB7" s="72"/>
      <c r="AG7" s="71"/>
      <c r="AI7" s="71"/>
    </row>
    <row r="8" spans="1:35" ht="75">
      <c r="A8" s="136"/>
      <c r="B8" s="135"/>
      <c r="C8" s="167"/>
      <c r="D8" s="1" t="s">
        <v>507</v>
      </c>
      <c r="E8" s="2" t="s">
        <v>238</v>
      </c>
      <c r="F8" s="73">
        <v>62179.32</v>
      </c>
      <c r="G8" s="73">
        <v>272426.9268</v>
      </c>
      <c r="H8" s="73">
        <v>192980.87760000004</v>
      </c>
      <c r="I8" s="73">
        <v>196828.92390000002</v>
      </c>
      <c r="J8" s="73">
        <v>199322.72181568842</v>
      </c>
      <c r="K8" s="73">
        <v>193362.84692717958</v>
      </c>
      <c r="L8" s="73">
        <v>191764.37313026155</v>
      </c>
      <c r="M8" s="73">
        <v>193523.15812687046</v>
      </c>
      <c r="N8" s="73">
        <v>163540.57578789402</v>
      </c>
      <c r="O8" s="73">
        <v>177909.35646568015</v>
      </c>
      <c r="P8" s="73">
        <v>222548.29939326906</v>
      </c>
      <c r="Q8" s="73">
        <v>581300.4483531567</v>
      </c>
      <c r="R8" s="72"/>
      <c r="W8" s="72"/>
      <c r="AB8" s="72"/>
      <c r="AG8" s="71"/>
      <c r="AI8" s="71"/>
    </row>
    <row r="9" spans="1:35" ht="105">
      <c r="A9" s="136"/>
      <c r="B9" s="135"/>
      <c r="C9" s="167" t="s">
        <v>508</v>
      </c>
      <c r="D9" s="5" t="s">
        <v>509</v>
      </c>
      <c r="E9" s="2" t="s">
        <v>106</v>
      </c>
      <c r="F9" s="73">
        <v>123847.5</v>
      </c>
      <c r="G9" s="73">
        <v>510600.3</v>
      </c>
      <c r="H9" s="73">
        <v>307810.10819999996</v>
      </c>
      <c r="I9" s="73">
        <v>306723.9</v>
      </c>
      <c r="J9" s="73">
        <v>332829.2741667016</v>
      </c>
      <c r="K9" s="73">
        <v>349061.5384237632</v>
      </c>
      <c r="L9" s="73">
        <v>401343.709795662</v>
      </c>
      <c r="M9" s="73">
        <v>333629.54761387315</v>
      </c>
      <c r="N9" s="73">
        <v>283686.4128974106</v>
      </c>
      <c r="O9" s="73">
        <v>265932.5712063241</v>
      </c>
      <c r="P9" s="73">
        <v>391485.5351932422</v>
      </c>
      <c r="Q9" s="73">
        <v>565909.7507030233</v>
      </c>
      <c r="R9" s="72"/>
      <c r="W9" s="72"/>
      <c r="AB9" s="72"/>
      <c r="AG9" s="71"/>
      <c r="AI9" s="71"/>
    </row>
    <row r="10" spans="1:35" ht="90">
      <c r="A10" s="136"/>
      <c r="B10" s="135"/>
      <c r="C10" s="167"/>
      <c r="D10" s="5" t="s">
        <v>107</v>
      </c>
      <c r="E10" s="2" t="s">
        <v>108</v>
      </c>
      <c r="F10" s="73">
        <v>67821.25</v>
      </c>
      <c r="G10" s="73">
        <v>279614.45</v>
      </c>
      <c r="H10" s="73">
        <v>168562.6783</v>
      </c>
      <c r="I10" s="73">
        <v>167967.85</v>
      </c>
      <c r="J10" s="73">
        <v>164310.70174499956</v>
      </c>
      <c r="K10" s="73">
        <v>172324.22380571885</v>
      </c>
      <c r="L10" s="73">
        <v>198134.81480128842</v>
      </c>
      <c r="M10" s="73">
        <v>164705.7796479931</v>
      </c>
      <c r="N10" s="73">
        <v>140046.95102232156</v>
      </c>
      <c r="O10" s="73">
        <v>131282.44456473246</v>
      </c>
      <c r="P10" s="73">
        <v>193263.94596480785</v>
      </c>
      <c r="Q10" s="73">
        <v>279371.6284481382</v>
      </c>
      <c r="R10" s="72"/>
      <c r="W10" s="72"/>
      <c r="AB10" s="72"/>
      <c r="AG10" s="71"/>
      <c r="AI10" s="71"/>
    </row>
    <row r="11" spans="1:35" ht="60">
      <c r="A11" s="136"/>
      <c r="B11" s="135"/>
      <c r="C11" s="167"/>
      <c r="D11" s="5" t="s">
        <v>510</v>
      </c>
      <c r="E11" s="3" t="s">
        <v>236</v>
      </c>
      <c r="F11" s="73">
        <v>103206.25</v>
      </c>
      <c r="G11" s="73">
        <v>425500.25</v>
      </c>
      <c r="H11" s="73">
        <v>256508.42349999998</v>
      </c>
      <c r="I11" s="73">
        <v>255603.25</v>
      </c>
      <c r="J11" s="73">
        <v>217254.37408829882</v>
      </c>
      <c r="K11" s="73">
        <v>227849.98777051797</v>
      </c>
      <c r="L11" s="73">
        <v>261977.18540304952</v>
      </c>
      <c r="M11" s="73">
        <v>217776.7527381337</v>
      </c>
      <c r="N11" s="73">
        <v>185166.42608026788</v>
      </c>
      <c r="O11" s="73">
        <v>173578.2242289435</v>
      </c>
      <c r="P11" s="73">
        <v>255528.54884195005</v>
      </c>
      <c r="Q11" s="73">
        <v>369377.88084883866</v>
      </c>
      <c r="R11" s="72"/>
      <c r="W11" s="72"/>
      <c r="AB11" s="72"/>
      <c r="AG11" s="71"/>
      <c r="AI11" s="71"/>
    </row>
    <row r="12" spans="1:35" ht="45">
      <c r="A12" s="136"/>
      <c r="B12" s="135"/>
      <c r="C12" s="167" t="s">
        <v>511</v>
      </c>
      <c r="D12" s="5" t="s">
        <v>512</v>
      </c>
      <c r="E12" s="3" t="s">
        <v>242</v>
      </c>
      <c r="F12" s="73">
        <v>541725.5883</v>
      </c>
      <c r="G12" s="73">
        <v>898345.3743</v>
      </c>
      <c r="H12" s="73">
        <v>796456.7511</v>
      </c>
      <c r="I12" s="73">
        <v>772986.5784</v>
      </c>
      <c r="J12" s="73">
        <v>755298.6524333933</v>
      </c>
      <c r="K12" s="73">
        <v>754262.9000326617</v>
      </c>
      <c r="L12" s="73">
        <v>996763.6552039164</v>
      </c>
      <c r="M12" s="73">
        <v>750534.3323300286</v>
      </c>
      <c r="N12" s="73">
        <v>733892.6934779884</v>
      </c>
      <c r="O12" s="73">
        <v>747060.0738793876</v>
      </c>
      <c r="P12" s="73">
        <v>749543.8890796516</v>
      </c>
      <c r="Q12" s="73">
        <v>1533616.7035629724</v>
      </c>
      <c r="R12" s="72"/>
      <c r="W12" s="72"/>
      <c r="AB12" s="72"/>
      <c r="AG12" s="71"/>
      <c r="AI12" s="71"/>
    </row>
    <row r="13" spans="1:35" ht="90">
      <c r="A13" s="136"/>
      <c r="B13" s="135"/>
      <c r="C13" s="167"/>
      <c r="D13" s="5" t="s">
        <v>513</v>
      </c>
      <c r="E13" s="2" t="s">
        <v>514</v>
      </c>
      <c r="F13" s="73">
        <v>80947.5017</v>
      </c>
      <c r="G13" s="73">
        <v>134235.51570000002</v>
      </c>
      <c r="H13" s="73">
        <v>119010.7789</v>
      </c>
      <c r="I13" s="73">
        <v>115503.7416</v>
      </c>
      <c r="J13" s="73">
        <v>112860.71756660673</v>
      </c>
      <c r="K13" s="73">
        <v>112705.94996733818</v>
      </c>
      <c r="L13" s="73">
        <v>148941.69479608373</v>
      </c>
      <c r="M13" s="73">
        <v>112148.80766997131</v>
      </c>
      <c r="N13" s="73">
        <v>109662.1265220116</v>
      </c>
      <c r="O13" s="73">
        <v>111629.66612061235</v>
      </c>
      <c r="P13" s="73">
        <v>112000.8109203484</v>
      </c>
      <c r="Q13" s="73">
        <v>229161.11643702755</v>
      </c>
      <c r="R13" s="72"/>
      <c r="W13" s="72"/>
      <c r="AB13" s="72"/>
      <c r="AG13" s="71"/>
      <c r="AI13" s="71"/>
    </row>
    <row r="14" spans="1:35" ht="75">
      <c r="A14" s="136"/>
      <c r="B14" s="135"/>
      <c r="C14" s="5" t="s">
        <v>515</v>
      </c>
      <c r="D14" s="1" t="s">
        <v>516</v>
      </c>
      <c r="E14" s="2" t="s">
        <v>240</v>
      </c>
      <c r="F14" s="73">
        <v>41250</v>
      </c>
      <c r="G14" s="73">
        <v>312292.63</v>
      </c>
      <c r="H14" s="73">
        <v>86461</v>
      </c>
      <c r="I14" s="73">
        <v>104996.37</v>
      </c>
      <c r="J14" s="73">
        <v>136250</v>
      </c>
      <c r="K14" s="73">
        <v>130183.33</v>
      </c>
      <c r="L14" s="73">
        <v>133513.67</v>
      </c>
      <c r="M14" s="73">
        <v>113250</v>
      </c>
      <c r="N14" s="73">
        <v>99250</v>
      </c>
      <c r="O14" s="73">
        <v>97661.29</v>
      </c>
      <c r="P14" s="73">
        <v>123602.96</v>
      </c>
      <c r="Q14" s="73">
        <v>305122.85</v>
      </c>
      <c r="AG14" s="71"/>
      <c r="AI14" s="71"/>
    </row>
    <row r="15" spans="1:35" ht="75">
      <c r="A15" s="136"/>
      <c r="B15" s="135"/>
      <c r="C15" s="168" t="s">
        <v>517</v>
      </c>
      <c r="D15" s="6" t="s">
        <v>518</v>
      </c>
      <c r="E15" s="3" t="s">
        <v>519</v>
      </c>
      <c r="F15" s="73">
        <v>0</v>
      </c>
      <c r="G15" s="73">
        <v>0</v>
      </c>
      <c r="H15" s="73">
        <v>4694.434590868361</v>
      </c>
      <c r="I15" s="73">
        <v>2830.6454091316386</v>
      </c>
      <c r="J15" s="73">
        <v>12733.985009628708</v>
      </c>
      <c r="K15" s="73">
        <v>3288.487154135553</v>
      </c>
      <c r="L15" s="73">
        <v>1704.4500280589036</v>
      </c>
      <c r="M15" s="73">
        <v>6571.247808176835</v>
      </c>
      <c r="N15" s="73">
        <v>13484.907946354</v>
      </c>
      <c r="O15" s="73">
        <v>1738.8450899244874</v>
      </c>
      <c r="P15" s="73">
        <v>5566.6513476097825</v>
      </c>
      <c r="Q15" s="73">
        <v>20281.37561611173</v>
      </c>
      <c r="R15" s="72"/>
      <c r="W15" s="72"/>
      <c r="AB15" s="72"/>
      <c r="AG15" s="71"/>
      <c r="AI15" s="71"/>
    </row>
    <row r="16" spans="1:35" ht="60">
      <c r="A16" s="136"/>
      <c r="B16" s="135"/>
      <c r="C16" s="168"/>
      <c r="D16" s="6" t="s">
        <v>520</v>
      </c>
      <c r="E16" s="3" t="s">
        <v>521</v>
      </c>
      <c r="F16" s="73">
        <v>0</v>
      </c>
      <c r="G16" s="73">
        <v>0</v>
      </c>
      <c r="H16" s="73">
        <v>463106.15205465077</v>
      </c>
      <c r="I16" s="73">
        <v>279243.27794534934</v>
      </c>
      <c r="J16" s="73">
        <v>1255096.0385057158</v>
      </c>
      <c r="K16" s="73">
        <v>324122.19715286215</v>
      </c>
      <c r="L16" s="73">
        <v>167995.2093888998</v>
      </c>
      <c r="M16" s="73">
        <v>647679.9749525221</v>
      </c>
      <c r="N16" s="73">
        <v>1329072.6103246375</v>
      </c>
      <c r="O16" s="73">
        <v>171380.58278261893</v>
      </c>
      <c r="P16" s="73">
        <v>548649.191137806</v>
      </c>
      <c r="Q16" s="73">
        <v>1998932.5057549374</v>
      </c>
      <c r="R16" s="72"/>
      <c r="W16" s="72"/>
      <c r="AB16" s="72"/>
      <c r="AG16" s="71"/>
      <c r="AI16" s="71"/>
    </row>
    <row r="17" spans="1:35" ht="75">
      <c r="A17" s="136"/>
      <c r="B17" s="135"/>
      <c r="C17" s="168"/>
      <c r="D17" s="6" t="s">
        <v>522</v>
      </c>
      <c r="E17" s="3" t="s">
        <v>523</v>
      </c>
      <c r="F17" s="73">
        <v>0</v>
      </c>
      <c r="G17" s="73">
        <v>0</v>
      </c>
      <c r="H17" s="73">
        <v>1643.0533544809189</v>
      </c>
      <c r="I17" s="73">
        <v>990.7266455190814</v>
      </c>
      <c r="J17" s="73">
        <v>5568.456484655372</v>
      </c>
      <c r="K17" s="73">
        <v>1438.025693002283</v>
      </c>
      <c r="L17" s="73">
        <v>745.340583041284</v>
      </c>
      <c r="M17" s="73">
        <v>2873.5472393010627</v>
      </c>
      <c r="N17" s="73">
        <v>5933.361729008373</v>
      </c>
      <c r="O17" s="73">
        <v>765.0921274565766</v>
      </c>
      <c r="P17" s="73">
        <v>2449.327514584259</v>
      </c>
      <c r="Q17" s="73">
        <v>8923.808628950794</v>
      </c>
      <c r="R17" s="72"/>
      <c r="W17" s="72"/>
      <c r="AB17" s="72"/>
      <c r="AG17" s="71"/>
      <c r="AI17" s="71"/>
    </row>
    <row r="18" spans="1:163" ht="60">
      <c r="A18" s="136"/>
      <c r="B18" s="67" t="s">
        <v>524</v>
      </c>
      <c r="C18" s="6" t="s">
        <v>525</v>
      </c>
      <c r="D18" s="4" t="s">
        <v>526</v>
      </c>
      <c r="E18" s="3" t="s">
        <v>527</v>
      </c>
      <c r="F18" s="76">
        <v>0</v>
      </c>
      <c r="G18" s="76">
        <v>0</v>
      </c>
      <c r="H18" s="76">
        <v>0</v>
      </c>
      <c r="I18" s="76">
        <v>0</v>
      </c>
      <c r="J18" s="73">
        <v>0</v>
      </c>
      <c r="K18" s="76">
        <v>0</v>
      </c>
      <c r="L18" s="76">
        <v>209520</v>
      </c>
      <c r="M18" s="76">
        <v>0</v>
      </c>
      <c r="N18" s="73">
        <v>0</v>
      </c>
      <c r="O18" s="73">
        <v>0</v>
      </c>
      <c r="P18" s="76">
        <v>0</v>
      </c>
      <c r="Q18" s="76">
        <v>0</v>
      </c>
      <c r="R18" s="68"/>
      <c r="S18" s="75"/>
      <c r="T18" s="75"/>
      <c r="U18" s="75"/>
      <c r="V18" s="75"/>
      <c r="W18" s="68"/>
      <c r="X18" s="75"/>
      <c r="Y18" s="75"/>
      <c r="Z18" s="75"/>
      <c r="AA18" s="75"/>
      <c r="AB18" s="68"/>
      <c r="AC18" s="75"/>
      <c r="AD18" s="75"/>
      <c r="AE18" s="75"/>
      <c r="AF18" s="75"/>
      <c r="AG18" s="71"/>
      <c r="AH18" s="78"/>
      <c r="AI18" s="71"/>
      <c r="AJ18" s="7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</row>
    <row r="19" spans="10:36" ht="15">
      <c r="J19" s="71"/>
      <c r="N19" s="71"/>
      <c r="AG19" s="71"/>
      <c r="AH19" s="71"/>
      <c r="AI19" s="71"/>
      <c r="AJ19" s="71"/>
    </row>
    <row r="46" spans="10:14" ht="15">
      <c r="J46" s="71"/>
      <c r="N46" s="71"/>
    </row>
  </sheetData>
  <sheetProtection/>
  <mergeCells count="8">
    <mergeCell ref="A1:Q1"/>
    <mergeCell ref="A2:Q2"/>
    <mergeCell ref="A4:A18"/>
    <mergeCell ref="B4:B17"/>
    <mergeCell ref="C4:C8"/>
    <mergeCell ref="C9:C11"/>
    <mergeCell ref="C12:C13"/>
    <mergeCell ref="C15:C17"/>
  </mergeCell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" sqref="A1:Q1"/>
    </sheetView>
  </sheetViews>
  <sheetFormatPr defaultColWidth="11.00390625" defaultRowHeight="14.25"/>
  <cols>
    <col min="1" max="1" width="10.75390625" style="36" customWidth="1"/>
    <col min="2" max="2" width="12.00390625" style="70" customWidth="1"/>
    <col min="3" max="3" width="19.375" style="9" customWidth="1"/>
    <col min="4" max="4" width="23.625" style="9" customWidth="1"/>
    <col min="5" max="5" width="28.50390625" style="9" customWidth="1"/>
    <col min="6" max="9" width="11.25390625" style="71" bestFit="1" customWidth="1"/>
    <col min="10" max="10" width="12.125" style="9" bestFit="1" customWidth="1"/>
    <col min="11" max="17" width="10.75390625" style="9" customWidth="1"/>
    <col min="18" max="19" width="11.25390625" style="71" hidden="1" customWidth="1"/>
    <col min="20" max="20" width="0" style="71" hidden="1" customWidth="1"/>
    <col min="21" max="21" width="11.25390625" style="71" hidden="1" customWidth="1"/>
    <col min="22" max="22" width="0" style="71" hidden="1" customWidth="1"/>
    <col min="23" max="16384" width="11.00390625" style="9" customWidth="1"/>
  </cols>
  <sheetData>
    <row r="1" spans="1:17" ht="15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5">
      <c r="A2" s="130" t="s">
        <v>528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5">
      <c r="A3" s="11" t="s">
        <v>29</v>
      </c>
      <c r="B3" s="11" t="s">
        <v>30</v>
      </c>
      <c r="C3" s="10" t="s">
        <v>31</v>
      </c>
      <c r="D3" s="10" t="s">
        <v>32</v>
      </c>
      <c r="E3" s="10" t="s">
        <v>538</v>
      </c>
      <c r="F3" s="74" t="s">
        <v>34</v>
      </c>
      <c r="G3" s="74" t="s">
        <v>35</v>
      </c>
      <c r="H3" s="74" t="s">
        <v>36</v>
      </c>
      <c r="I3" s="74" t="s">
        <v>37</v>
      </c>
      <c r="J3" s="10" t="s">
        <v>36</v>
      </c>
      <c r="K3" s="10" t="s">
        <v>38</v>
      </c>
      <c r="L3" s="10" t="s">
        <v>38</v>
      </c>
      <c r="M3" s="10" t="s">
        <v>37</v>
      </c>
      <c r="N3" s="10" t="s">
        <v>39</v>
      </c>
      <c r="O3" s="10" t="s">
        <v>40</v>
      </c>
      <c r="P3" s="10" t="s">
        <v>41</v>
      </c>
      <c r="Q3" s="10" t="s">
        <v>42</v>
      </c>
      <c r="R3" s="71">
        <v>1908581.93</v>
      </c>
      <c r="S3" s="71">
        <v>2257260.1</v>
      </c>
      <c r="T3" s="71">
        <v>2590799.49</v>
      </c>
      <c r="U3" s="71">
        <v>2270892.95</v>
      </c>
    </row>
    <row r="4" spans="1:18" ht="90">
      <c r="A4" s="144" t="s">
        <v>544</v>
      </c>
      <c r="B4" s="169" t="s">
        <v>529</v>
      </c>
      <c r="C4" s="167" t="s">
        <v>347</v>
      </c>
      <c r="D4" s="1" t="s">
        <v>0</v>
      </c>
      <c r="E4" s="2" t="s">
        <v>1</v>
      </c>
      <c r="F4" s="73">
        <f>$R$3*R4</f>
        <v>160770.8366818518</v>
      </c>
      <c r="G4" s="73">
        <f>$S$3*R4</f>
        <v>190142.00500450117</v>
      </c>
      <c r="H4" s="73">
        <f>$T$3*R4</f>
        <v>218237.94678922428</v>
      </c>
      <c r="I4" s="73">
        <f>$U$3*R4+5999.99</f>
        <v>197290.36839440232</v>
      </c>
      <c r="J4" s="73"/>
      <c r="K4" s="14"/>
      <c r="L4" s="14"/>
      <c r="M4" s="14"/>
      <c r="N4" s="14"/>
      <c r="O4" s="14"/>
      <c r="P4" s="14"/>
      <c r="Q4" s="14"/>
      <c r="R4" s="72">
        <v>0.08423575333852805</v>
      </c>
    </row>
    <row r="5" spans="1:18" ht="60">
      <c r="A5" s="144"/>
      <c r="B5" s="169"/>
      <c r="C5" s="167"/>
      <c r="D5" s="1" t="s">
        <v>501</v>
      </c>
      <c r="E5" s="2" t="s">
        <v>502</v>
      </c>
      <c r="F5" s="73">
        <f>$R$3*R5</f>
        <v>155526.62092697178</v>
      </c>
      <c r="G5" s="73">
        <f>$S$3*R5</f>
        <v>183939.72529451665</v>
      </c>
      <c r="H5" s="73">
        <f>$T$3*R5</f>
        <v>211119.19999107497</v>
      </c>
      <c r="I5" s="73">
        <f>$U$3*R5</f>
        <v>185050.63966543094</v>
      </c>
      <c r="J5" s="73"/>
      <c r="K5" s="14"/>
      <c r="L5" s="14"/>
      <c r="M5" s="14"/>
      <c r="N5" s="14"/>
      <c r="O5" s="14"/>
      <c r="P5" s="14"/>
      <c r="Q5" s="14"/>
      <c r="R5" s="72">
        <v>0.08148805062142225</v>
      </c>
    </row>
    <row r="6" spans="1:18" ht="60">
      <c r="A6" s="144"/>
      <c r="B6" s="169"/>
      <c r="C6" s="167"/>
      <c r="D6" s="1" t="s">
        <v>503</v>
      </c>
      <c r="E6" s="2" t="s">
        <v>504</v>
      </c>
      <c r="F6" s="73">
        <f>$R$3*R6</f>
        <v>1450436.4854459951</v>
      </c>
      <c r="G6" s="73">
        <f>$S$3*R6</f>
        <v>1715416.2232802212</v>
      </c>
      <c r="H6" s="73">
        <f>$T$3*R6</f>
        <v>1968891.1687280184</v>
      </c>
      <c r="I6" s="73">
        <f>$U$3*R6</f>
        <v>1725776.576550784</v>
      </c>
      <c r="J6" s="73"/>
      <c r="K6" s="14"/>
      <c r="L6" s="14"/>
      <c r="M6" s="14"/>
      <c r="N6" s="14"/>
      <c r="O6" s="14"/>
      <c r="P6" s="14"/>
      <c r="Q6" s="14"/>
      <c r="R6" s="72">
        <v>0.7599550549270867</v>
      </c>
    </row>
    <row r="7" spans="1:18" ht="90">
      <c r="A7" s="144"/>
      <c r="B7" s="169"/>
      <c r="C7" s="167"/>
      <c r="D7" s="1" t="s">
        <v>505</v>
      </c>
      <c r="E7" s="2" t="s">
        <v>506</v>
      </c>
      <c r="F7" s="73">
        <f>$R$3*R7</f>
        <v>16648.27973782447</v>
      </c>
      <c r="G7" s="73">
        <f>$S$3*R7</f>
        <v>19689.74818169301</v>
      </c>
      <c r="H7" s="73">
        <f>$T$3*R7</f>
        <v>22599.163272038822</v>
      </c>
      <c r="I7" s="73">
        <f>$U$3*R7</f>
        <v>19808.665529099628</v>
      </c>
      <c r="J7" s="73"/>
      <c r="K7" s="14"/>
      <c r="L7" s="14"/>
      <c r="M7" s="14"/>
      <c r="N7" s="14"/>
      <c r="O7" s="14"/>
      <c r="P7" s="14"/>
      <c r="Q7" s="14"/>
      <c r="R7" s="72">
        <v>0.008722853064958269</v>
      </c>
    </row>
    <row r="8" spans="1:18" ht="105">
      <c r="A8" s="144"/>
      <c r="B8" s="169"/>
      <c r="C8" s="167"/>
      <c r="D8" s="1" t="s">
        <v>507</v>
      </c>
      <c r="E8" s="2" t="s">
        <v>238</v>
      </c>
      <c r="F8" s="73">
        <f>$R$3*R8</f>
        <v>125199.70720735671</v>
      </c>
      <c r="G8" s="73">
        <f>$S$3*R8</f>
        <v>148072.39823906787</v>
      </c>
      <c r="H8" s="73">
        <f>$T$3*R8</f>
        <v>169952.01121964367</v>
      </c>
      <c r="I8" s="73">
        <f>$U$3*R8-6000</f>
        <v>142966.6898602831</v>
      </c>
      <c r="J8" s="73"/>
      <c r="K8" s="14"/>
      <c r="L8" s="14"/>
      <c r="M8" s="14"/>
      <c r="N8" s="14"/>
      <c r="O8" s="14"/>
      <c r="P8" s="14"/>
      <c r="Q8" s="14"/>
      <c r="R8" s="72">
        <v>0.06559828804800469</v>
      </c>
    </row>
    <row r="9" spans="1:22" ht="180">
      <c r="A9" s="144"/>
      <c r="B9" s="169"/>
      <c r="C9" s="167" t="s">
        <v>508</v>
      </c>
      <c r="D9" s="5" t="s">
        <v>509</v>
      </c>
      <c r="E9" s="2" t="s">
        <v>106</v>
      </c>
      <c r="F9" s="73">
        <f>S9*R9</f>
        <v>261812.781083818</v>
      </c>
      <c r="G9" s="73">
        <f>T9*R9</f>
        <v>295856.93849876313</v>
      </c>
      <c r="H9" s="73">
        <f>U9*R9</f>
        <v>292322.54707579553</v>
      </c>
      <c r="I9" s="73">
        <f>V9*R9+42000</f>
        <v>310539.01500253123</v>
      </c>
      <c r="J9" s="73"/>
      <c r="K9" s="14"/>
      <c r="L9" s="14"/>
      <c r="M9" s="14"/>
      <c r="N9" s="14"/>
      <c r="O9" s="14"/>
      <c r="P9" s="14"/>
      <c r="Q9" s="14"/>
      <c r="R9" s="72">
        <v>0.6606536687017861</v>
      </c>
      <c r="S9" s="71">
        <v>396293.54</v>
      </c>
      <c r="T9" s="71">
        <v>447824.56</v>
      </c>
      <c r="U9" s="71">
        <v>442474.72</v>
      </c>
      <c r="V9" s="71">
        <v>406474.72</v>
      </c>
    </row>
    <row r="10" spans="1:18" ht="135">
      <c r="A10" s="144"/>
      <c r="B10" s="169"/>
      <c r="C10" s="167"/>
      <c r="D10" s="5" t="s">
        <v>107</v>
      </c>
      <c r="E10" s="2" t="s">
        <v>108</v>
      </c>
      <c r="F10" s="73">
        <f>S9*R10</f>
        <v>134480.758916182</v>
      </c>
      <c r="G10" s="73">
        <f>T9*R10</f>
        <v>151967.6215012369</v>
      </c>
      <c r="H10" s="73">
        <f>U9*R10</f>
        <v>150152.17292420444</v>
      </c>
      <c r="I10" s="73">
        <f>V9*R10-42000</f>
        <v>95935.70499746874</v>
      </c>
      <c r="J10" s="73"/>
      <c r="K10" s="14"/>
      <c r="L10" s="14"/>
      <c r="M10" s="14"/>
      <c r="N10" s="14"/>
      <c r="O10" s="14"/>
      <c r="P10" s="14"/>
      <c r="Q10" s="14"/>
      <c r="R10" s="72">
        <v>0.33934633129821395</v>
      </c>
    </row>
    <row r="11" spans="1:22" ht="60">
      <c r="A11" s="144"/>
      <c r="B11" s="169"/>
      <c r="C11" s="167" t="s">
        <v>530</v>
      </c>
      <c r="D11" s="5" t="s">
        <v>531</v>
      </c>
      <c r="E11" s="3" t="s">
        <v>236</v>
      </c>
      <c r="F11" s="73">
        <f>S11*R11</f>
        <v>91000</v>
      </c>
      <c r="G11" s="73">
        <f>T11*R11</f>
        <v>95761.485</v>
      </c>
      <c r="H11" s="73">
        <f>U11*R11</f>
        <v>91441.485</v>
      </c>
      <c r="I11" s="73">
        <f>V11*R11</f>
        <v>95641.485</v>
      </c>
      <c r="J11" s="73"/>
      <c r="K11" s="14"/>
      <c r="L11" s="14"/>
      <c r="M11" s="14"/>
      <c r="N11" s="14"/>
      <c r="O11" s="14"/>
      <c r="P11" s="14"/>
      <c r="Q11" s="14"/>
      <c r="R11" s="72">
        <v>0.5</v>
      </c>
      <c r="S11" s="71">
        <v>182000</v>
      </c>
      <c r="T11" s="71">
        <v>191522.97</v>
      </c>
      <c r="U11" s="71">
        <v>182882.97</v>
      </c>
      <c r="V11" s="71">
        <v>191282.97</v>
      </c>
    </row>
    <row r="12" spans="1:18" ht="120">
      <c r="A12" s="144"/>
      <c r="B12" s="169"/>
      <c r="C12" s="167"/>
      <c r="D12" s="5" t="s">
        <v>532</v>
      </c>
      <c r="E12" s="3" t="s">
        <v>236</v>
      </c>
      <c r="F12" s="73">
        <f>S11*R12</f>
        <v>91000</v>
      </c>
      <c r="G12" s="73">
        <f>T11*R12</f>
        <v>95761.485</v>
      </c>
      <c r="H12" s="73">
        <f>U11*R12</f>
        <v>91441.485</v>
      </c>
      <c r="I12" s="73">
        <f>V11*R12-0.01</f>
        <v>95641.475</v>
      </c>
      <c r="J12" s="73"/>
      <c r="K12" s="14"/>
      <c r="L12" s="14"/>
      <c r="M12" s="14"/>
      <c r="N12" s="14"/>
      <c r="O12" s="14"/>
      <c r="P12" s="14"/>
      <c r="Q12" s="14"/>
      <c r="R12" s="72">
        <v>0.5</v>
      </c>
    </row>
    <row r="13" spans="1:22" ht="60">
      <c r="A13" s="144"/>
      <c r="B13" s="169"/>
      <c r="C13" s="167" t="s">
        <v>511</v>
      </c>
      <c r="D13" s="5" t="s">
        <v>512</v>
      </c>
      <c r="E13" s="3" t="s">
        <v>242</v>
      </c>
      <c r="F13" s="73">
        <f>S13*R13</f>
        <v>786067.0778310049</v>
      </c>
      <c r="G13" s="73">
        <f>T13*R13</f>
        <v>884329.0227379075</v>
      </c>
      <c r="H13" s="73">
        <f>U13*R13</f>
        <v>909072.0727059962</v>
      </c>
      <c r="I13" s="73">
        <f>V13*R13</f>
        <v>906554.5034473324</v>
      </c>
      <c r="J13" s="73"/>
      <c r="K13" s="14"/>
      <c r="L13" s="14"/>
      <c r="M13" s="14"/>
      <c r="N13" s="14"/>
      <c r="O13" s="14"/>
      <c r="P13" s="14"/>
      <c r="Q13" s="14"/>
      <c r="R13" s="72">
        <v>0.8815049277707099</v>
      </c>
      <c r="S13" s="71">
        <v>891733.05</v>
      </c>
      <c r="T13" s="71">
        <v>1003203.72</v>
      </c>
      <c r="U13" s="71">
        <v>1031272.82</v>
      </c>
      <c r="V13" s="71">
        <v>1028416.83</v>
      </c>
    </row>
    <row r="14" spans="1:18" ht="120">
      <c r="A14" s="144"/>
      <c r="B14" s="169"/>
      <c r="C14" s="167"/>
      <c r="D14" s="5" t="s">
        <v>513</v>
      </c>
      <c r="E14" s="2" t="s">
        <v>514</v>
      </c>
      <c r="F14" s="73">
        <f>S13*R14</f>
        <v>105665.97216899515</v>
      </c>
      <c r="G14" s="73">
        <f>T13*R14</f>
        <v>118874.6972620925</v>
      </c>
      <c r="H14" s="73">
        <f>U13*R14</f>
        <v>122200.74729400367</v>
      </c>
      <c r="I14" s="73">
        <f>V13*R14</f>
        <v>121862.32655266754</v>
      </c>
      <c r="J14" s="73"/>
      <c r="K14" s="14"/>
      <c r="L14" s="14"/>
      <c r="M14" s="14"/>
      <c r="N14" s="14"/>
      <c r="O14" s="14"/>
      <c r="P14" s="14"/>
      <c r="Q14" s="14"/>
      <c r="R14" s="72">
        <v>0.11849507222929008</v>
      </c>
    </row>
    <row r="15" spans="1:22" ht="90">
      <c r="A15" s="144"/>
      <c r="B15" s="169"/>
      <c r="C15" s="167" t="s">
        <v>515</v>
      </c>
      <c r="D15" s="1" t="s">
        <v>516</v>
      </c>
      <c r="E15" s="2" t="s">
        <v>240</v>
      </c>
      <c r="F15" s="73">
        <f>S15*R15</f>
        <v>90475</v>
      </c>
      <c r="G15" s="73">
        <f>T15*R15</f>
        <v>93518.61399999999</v>
      </c>
      <c r="H15" s="73">
        <f>U15*R15</f>
        <v>93518.61399999999</v>
      </c>
      <c r="I15" s="73">
        <f>V15*R15</f>
        <v>93518.61399999999</v>
      </c>
      <c r="J15" s="73"/>
      <c r="K15" s="14"/>
      <c r="L15" s="14"/>
      <c r="M15" s="14"/>
      <c r="N15" s="14"/>
      <c r="O15" s="14"/>
      <c r="P15" s="14"/>
      <c r="Q15" s="14"/>
      <c r="R15" s="72">
        <v>0.7</v>
      </c>
      <c r="S15" s="71">
        <v>129250</v>
      </c>
      <c r="T15" s="71">
        <v>133598.02</v>
      </c>
      <c r="U15" s="71">
        <v>133598.02</v>
      </c>
      <c r="V15" s="71">
        <v>133598.02</v>
      </c>
    </row>
    <row r="16" spans="1:18" ht="90">
      <c r="A16" s="144"/>
      <c r="B16" s="169"/>
      <c r="C16" s="167"/>
      <c r="D16" s="1" t="s">
        <v>533</v>
      </c>
      <c r="E16" s="2" t="s">
        <v>240</v>
      </c>
      <c r="F16" s="73">
        <f>S15*R16</f>
        <v>38775</v>
      </c>
      <c r="G16" s="73">
        <f>T15*R16</f>
        <v>40079.405999999995</v>
      </c>
      <c r="H16" s="73">
        <f>U15*R16</f>
        <v>40079.405999999995</v>
      </c>
      <c r="I16" s="73">
        <f>V15*R16</f>
        <v>40079.405999999995</v>
      </c>
      <c r="J16" s="73"/>
      <c r="K16" s="14"/>
      <c r="L16" s="14"/>
      <c r="M16" s="14"/>
      <c r="N16" s="14"/>
      <c r="O16" s="14"/>
      <c r="P16" s="14"/>
      <c r="Q16" s="14"/>
      <c r="R16" s="72">
        <v>0.3</v>
      </c>
    </row>
    <row r="17" spans="1:17" ht="45">
      <c r="A17" s="144"/>
      <c r="B17" s="169"/>
      <c r="C17" s="168" t="s">
        <v>517</v>
      </c>
      <c r="D17" s="6" t="s">
        <v>534</v>
      </c>
      <c r="E17" s="3" t="s">
        <v>535</v>
      </c>
      <c r="F17" s="73">
        <v>0</v>
      </c>
      <c r="G17" s="73">
        <v>0</v>
      </c>
      <c r="H17" s="73"/>
      <c r="I17" s="73">
        <v>0</v>
      </c>
      <c r="J17" s="73"/>
      <c r="K17" s="14"/>
      <c r="L17" s="14"/>
      <c r="M17" s="14"/>
      <c r="N17" s="14"/>
      <c r="O17" s="14"/>
      <c r="P17" s="14"/>
      <c r="Q17" s="14"/>
    </row>
    <row r="18" spans="1:17" ht="105">
      <c r="A18" s="144"/>
      <c r="B18" s="169"/>
      <c r="C18" s="168"/>
      <c r="D18" s="6" t="s">
        <v>536</v>
      </c>
      <c r="E18" s="3" t="s">
        <v>537</v>
      </c>
      <c r="F18" s="73">
        <v>1974</v>
      </c>
      <c r="G18" s="73">
        <v>125768.47</v>
      </c>
      <c r="H18" s="73">
        <v>219590.85</v>
      </c>
      <c r="I18" s="73">
        <v>277411.24</v>
      </c>
      <c r="J18" s="73"/>
      <c r="K18" s="14"/>
      <c r="L18" s="14"/>
      <c r="M18" s="14"/>
      <c r="N18" s="14"/>
      <c r="O18" s="14"/>
      <c r="P18" s="14"/>
      <c r="Q18" s="14"/>
    </row>
    <row r="19" ht="15">
      <c r="J19" s="71"/>
    </row>
  </sheetData>
  <sheetProtection/>
  <mergeCells count="10">
    <mergeCell ref="A1:Q1"/>
    <mergeCell ref="A2:Q2"/>
    <mergeCell ref="A4:A18"/>
    <mergeCell ref="B4:B18"/>
    <mergeCell ref="C4:C8"/>
    <mergeCell ref="C9:C10"/>
    <mergeCell ref="C11:C12"/>
    <mergeCell ref="C13:C14"/>
    <mergeCell ref="C15:C16"/>
    <mergeCell ref="C17:C18"/>
  </mergeCell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Carlota Cordon</dc:creator>
  <cp:keywords/>
  <dc:description/>
  <cp:lastModifiedBy>Conred</cp:lastModifiedBy>
  <dcterms:created xsi:type="dcterms:W3CDTF">2017-05-03T09:09:46Z</dcterms:created>
  <dcterms:modified xsi:type="dcterms:W3CDTF">2017-05-16T20:51:13Z</dcterms:modified>
  <cp:category/>
  <cp:version/>
  <cp:contentType/>
  <cp:contentStatus/>
  <cp:revision>53</cp:revision>
</cp:coreProperties>
</file>