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alvez\Desktop\"/>
    </mc:Choice>
  </mc:AlternateContent>
  <xr:revisionPtr revIDLastSave="0" documentId="8_{4F3E74DC-CFBA-4D51-BF09-10DE6BFF24A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erie1998_2019" sheetId="1" r:id="rId1"/>
  </sheets>
  <definedNames>
    <definedName name="_xlnm.Print_Area" localSheetId="0">serie1998_2019!$A$3:$Y$22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9" i="1" l="1"/>
  <c r="X18" i="1"/>
  <c r="X16" i="1"/>
  <c r="X13" i="1"/>
  <c r="X12" i="1"/>
  <c r="X11" i="1"/>
  <c r="W19" i="1" l="1"/>
  <c r="W18" i="1"/>
  <c r="W17" i="1"/>
  <c r="W16" i="1"/>
  <c r="W13" i="1"/>
  <c r="W12" i="1"/>
  <c r="W11" i="1"/>
  <c r="W9" i="1"/>
  <c r="W20" i="1" l="1"/>
  <c r="X9" i="1"/>
  <c r="V9" i="1"/>
  <c r="X17" i="1"/>
  <c r="V17" i="1"/>
  <c r="V20" i="1" l="1"/>
  <c r="U9" i="1"/>
  <c r="U17" i="1"/>
  <c r="X20" i="1"/>
  <c r="U20" i="1" l="1"/>
</calcChain>
</file>

<file path=xl/sharedStrings.xml><?xml version="1.0" encoding="utf-8"?>
<sst xmlns="http://schemas.openxmlformats.org/spreadsheetml/2006/main" count="21" uniqueCount="20">
  <si>
    <t>Regalías e Hidrocarburos compartibles</t>
  </si>
  <si>
    <t>Millones de quetzales</t>
  </si>
  <si>
    <t xml:space="preserve">Regalías </t>
  </si>
  <si>
    <t>Hidrocarburos compartibles</t>
  </si>
  <si>
    <t xml:space="preserve">     Canteras y explotación minera</t>
  </si>
  <si>
    <t xml:space="preserve">     Sobre explotación minera</t>
  </si>
  <si>
    <t xml:space="preserve">     Otros (multas de mineria)</t>
  </si>
  <si>
    <t xml:space="preserve">     Regalías explotación petrolera</t>
  </si>
  <si>
    <t xml:space="preserve">     Derechos por explotación por compañias petroleras</t>
  </si>
  <si>
    <t xml:space="preserve">     Explotaciones mineras</t>
  </si>
  <si>
    <t xml:space="preserve">     otros (intereses, mora y multas)</t>
  </si>
  <si>
    <t xml:space="preserve">     Participación estatal en la producción de hidrocarburos compartibles</t>
  </si>
  <si>
    <t>TOTAL Regalías e Hidrocarburos compartibles</t>
  </si>
  <si>
    <t>Presione aquí para descargar en formato Excel</t>
  </si>
  <si>
    <t>SOBRE EXPLOTACIÓN MINERAS (DTO.6342)</t>
  </si>
  <si>
    <t>REGALLAS EXPLOTACIÓN PETRRLERA (DTO.109-83)</t>
  </si>
  <si>
    <t>MULTAS POR REGALIAS PETROLERAS    INTERESES POR MORA DE REGALIAS PETROLERAS</t>
  </si>
  <si>
    <t>INTERESES POR PAGO EXTEMPORÁNEO MINERÍA</t>
  </si>
  <si>
    <t>PART. ESTATAL EN LA PROD. DE HIDROC. COMPARTIBLES (D.109-89)</t>
  </si>
  <si>
    <t>MULTAS POR PARTICIPACIÓN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</si>
</sst>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20"/>
      <color theme="0"/>
      <name val="Times New Roman"/>
      <family val="1"/>
    </font>
    <font>
      <b/>
      <sz val="16"/>
      <color theme="0"/>
      <name val="Times New Roman"/>
      <family val="1"/>
    </font>
    <font>
      <b/>
      <sz val="28"/>
      <color theme="1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i/>
      <u/>
      <sz val="11"/>
      <color theme="0"/>
      <name val="Times New Roman"/>
      <family val="1"/>
    </font>
    <font>
      <sz val="11"/>
      <color theme="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Continuous" vertical="center"/>
    </xf>
    <xf numFmtId="0" fontId="6" fillId="0" borderId="0" xfId="0" quotePrefix="1" applyFont="1" applyFill="1" applyBorder="1" applyAlignment="1">
      <alignment horizontal="centerContinuous" vertical="center"/>
    </xf>
    <xf numFmtId="0" fontId="7" fillId="0" borderId="0" xfId="0" quotePrefix="1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Y22"/>
  <sheetViews>
    <sheetView showGridLines="0" tabSelected="1" view="pageBreakPreview" topLeftCell="B1" zoomScaleNormal="100" zoomScaleSheetLayoutView="100" workbookViewId="0">
      <selection activeCell="B1" sqref="B1"/>
    </sheetView>
  </sheetViews>
  <sheetFormatPr baseColWidth="10" defaultColWidth="11.42578125" defaultRowHeight="15" x14ac:dyDescent="0.25"/>
  <cols>
    <col min="1" max="1" width="4.28515625" style="17" customWidth="1"/>
    <col min="2" max="2" width="66.85546875" style="1" customWidth="1"/>
    <col min="3" max="20" width="11.42578125" style="2" customWidth="1"/>
    <col min="21" max="24" width="11.42578125" style="2"/>
    <col min="25" max="25" width="4.85546875" style="1" customWidth="1"/>
    <col min="26" max="16384" width="11.42578125" style="1"/>
  </cols>
  <sheetData>
    <row r="4" spans="1:25" ht="34.5" x14ac:dyDescent="0.2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5" ht="23.25" x14ac:dyDescent="0.25">
      <c r="B5" s="5" t="s">
        <v>1</v>
      </c>
      <c r="C5" s="4"/>
      <c r="D5" s="4"/>
      <c r="E5" s="4"/>
      <c r="F5" s="4"/>
      <c r="G5" s="4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5" ht="15.75" thickBot="1" x14ac:dyDescent="0.3"/>
    <row r="7" spans="1:25" ht="36.75" customHeight="1" thickBot="1" x14ac:dyDescent="0.3">
      <c r="B7" s="3"/>
      <c r="C7" s="3">
        <v>1998</v>
      </c>
      <c r="D7" s="3">
        <v>1999</v>
      </c>
      <c r="E7" s="3">
        <v>2000</v>
      </c>
      <c r="F7" s="3">
        <v>2001</v>
      </c>
      <c r="G7" s="3">
        <v>2002</v>
      </c>
      <c r="H7" s="3">
        <v>2003</v>
      </c>
      <c r="I7" s="3">
        <v>2004</v>
      </c>
      <c r="J7" s="3">
        <v>2005</v>
      </c>
      <c r="K7" s="3">
        <v>2006</v>
      </c>
      <c r="L7" s="3">
        <v>2007</v>
      </c>
      <c r="M7" s="3">
        <v>2008</v>
      </c>
      <c r="N7" s="3">
        <v>2009</v>
      </c>
      <c r="O7" s="3">
        <v>2010</v>
      </c>
      <c r="P7" s="3">
        <v>2011</v>
      </c>
      <c r="Q7" s="3">
        <v>2012</v>
      </c>
      <c r="R7" s="3">
        <v>2013</v>
      </c>
      <c r="S7" s="3">
        <v>2014</v>
      </c>
      <c r="T7" s="3">
        <v>2015</v>
      </c>
      <c r="U7" s="3">
        <v>2016</v>
      </c>
      <c r="V7" s="3">
        <v>2017</v>
      </c>
      <c r="W7" s="3">
        <v>2018</v>
      </c>
      <c r="X7" s="3">
        <v>2019</v>
      </c>
    </row>
    <row r="8" spans="1:25" ht="7.5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5" ht="28.5" customHeight="1" x14ac:dyDescent="0.25">
      <c r="B9" s="9" t="s">
        <v>2</v>
      </c>
      <c r="C9" s="12">
        <v>20.9</v>
      </c>
      <c r="D9" s="12">
        <v>1.2999999999999998</v>
      </c>
      <c r="E9" s="12">
        <v>67.5</v>
      </c>
      <c r="F9" s="12">
        <v>51</v>
      </c>
      <c r="G9" s="12">
        <v>67.300000000000011</v>
      </c>
      <c r="H9" s="12">
        <v>99.2</v>
      </c>
      <c r="I9" s="12">
        <v>96.6</v>
      </c>
      <c r="J9" s="12">
        <v>109.4</v>
      </c>
      <c r="K9" s="12">
        <v>105.1</v>
      </c>
      <c r="L9" s="12">
        <v>115.7</v>
      </c>
      <c r="M9" s="12">
        <v>169.2</v>
      </c>
      <c r="N9" s="12">
        <v>108</v>
      </c>
      <c r="O9" s="12">
        <v>130.4</v>
      </c>
      <c r="P9" s="12">
        <v>246.7</v>
      </c>
      <c r="Q9" s="12">
        <v>220.6</v>
      </c>
      <c r="R9" s="12">
        <v>192.39999999999998</v>
      </c>
      <c r="S9" s="12">
        <v>170.20000000000002</v>
      </c>
      <c r="T9" s="12">
        <v>61.6</v>
      </c>
      <c r="U9" s="12">
        <f>SUM(U10:U16)</f>
        <v>118.68166249000001</v>
      </c>
      <c r="V9" s="12">
        <f>SUM(V10:V16)</f>
        <v>73.400000000000006</v>
      </c>
      <c r="W9" s="12">
        <f>SUM(W10:W16)</f>
        <v>80.23050751000001</v>
      </c>
      <c r="X9" s="12">
        <f>SUM(X10:X16)</f>
        <v>75.950458549999993</v>
      </c>
      <c r="Y9" s="16"/>
    </row>
    <row r="10" spans="1:25" ht="28.5" customHeight="1" x14ac:dyDescent="0.25">
      <c r="B10" s="1" t="s">
        <v>4</v>
      </c>
      <c r="C10" s="13">
        <v>20.9</v>
      </c>
      <c r="D10" s="13">
        <v>0.5</v>
      </c>
      <c r="E10" s="13">
        <v>0.2</v>
      </c>
      <c r="F10" s="13">
        <v>0.3</v>
      </c>
      <c r="G10" s="13">
        <v>0.4</v>
      </c>
      <c r="H10" s="13">
        <v>0.3</v>
      </c>
      <c r="I10" s="13">
        <v>0.1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0.1</v>
      </c>
      <c r="P10" s="13">
        <v>0.4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</row>
    <row r="11" spans="1:25" ht="28.5" customHeight="1" x14ac:dyDescent="0.25">
      <c r="A11" s="18" t="s">
        <v>14</v>
      </c>
      <c r="B11" s="1" t="s">
        <v>5</v>
      </c>
      <c r="C11" s="13">
        <v>0</v>
      </c>
      <c r="D11" s="13">
        <v>0.1</v>
      </c>
      <c r="E11" s="13">
        <v>0.2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0.5</v>
      </c>
      <c r="M11" s="13">
        <v>1.1000000000000001</v>
      </c>
      <c r="N11" s="13">
        <v>16.8</v>
      </c>
      <c r="O11" s="13">
        <v>26.4</v>
      </c>
      <c r="P11" s="13">
        <v>36.6</v>
      </c>
      <c r="Q11" s="13">
        <v>22.6</v>
      </c>
      <c r="R11" s="13">
        <v>18.2</v>
      </c>
      <c r="S11" s="13">
        <v>21.9</v>
      </c>
      <c r="T11" s="13">
        <v>16.600000000000001</v>
      </c>
      <c r="U11" s="13">
        <v>46.410047970000001</v>
      </c>
      <c r="V11" s="13">
        <v>15.2</v>
      </c>
      <c r="W11" s="13">
        <f>10215735.9/1000000</f>
        <v>10.2157359</v>
      </c>
      <c r="X11" s="13">
        <f>3645687.13/1000000</f>
        <v>3.6456871299999998</v>
      </c>
    </row>
    <row r="12" spans="1:25" ht="28.5" customHeight="1" x14ac:dyDescent="0.25">
      <c r="A12" s="18" t="s">
        <v>17</v>
      </c>
      <c r="B12" s="1" t="s">
        <v>6</v>
      </c>
      <c r="C12" s="13">
        <v>0</v>
      </c>
      <c r="D12" s="13">
        <v>0.1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0.1</v>
      </c>
      <c r="W12" s="13">
        <f>127860.17/1000000</f>
        <v>0.12786017</v>
      </c>
      <c r="X12" s="13">
        <f>363657.79/1000000</f>
        <v>0.36365778999999998</v>
      </c>
    </row>
    <row r="13" spans="1:25" ht="28.5" customHeight="1" x14ac:dyDescent="0.25">
      <c r="A13" s="18" t="s">
        <v>15</v>
      </c>
      <c r="B13" s="1" t="s">
        <v>7</v>
      </c>
      <c r="C13" s="13">
        <v>0</v>
      </c>
      <c r="D13" s="13">
        <v>0.6</v>
      </c>
      <c r="E13" s="13">
        <v>67.099999999999994</v>
      </c>
      <c r="F13" s="13">
        <v>50.7</v>
      </c>
      <c r="G13" s="13">
        <v>66.900000000000006</v>
      </c>
      <c r="H13" s="13">
        <v>98.9</v>
      </c>
      <c r="I13" s="13">
        <v>96.5</v>
      </c>
      <c r="J13" s="13">
        <v>109.4</v>
      </c>
      <c r="K13" s="13">
        <v>105.1</v>
      </c>
      <c r="L13" s="13">
        <v>115.2</v>
      </c>
      <c r="M13" s="13">
        <v>168.1</v>
      </c>
      <c r="N13" s="13">
        <v>91.2</v>
      </c>
      <c r="O13" s="13">
        <v>103.9</v>
      </c>
      <c r="P13" s="13">
        <v>209.7</v>
      </c>
      <c r="Q13" s="13">
        <v>198</v>
      </c>
      <c r="R13" s="13">
        <v>174.2</v>
      </c>
      <c r="S13" s="13">
        <v>148.30000000000001</v>
      </c>
      <c r="T13" s="13">
        <v>45</v>
      </c>
      <c r="U13" s="13">
        <v>71.4529505</v>
      </c>
      <c r="V13" s="13">
        <v>57.9</v>
      </c>
      <c r="W13" s="13">
        <f>69826571.31/1000000</f>
        <v>69.826571310000006</v>
      </c>
      <c r="X13" s="13">
        <f>71936113.63/1000000</f>
        <v>71.936113629999994</v>
      </c>
    </row>
    <row r="14" spans="1:25" ht="28.5" customHeight="1" x14ac:dyDescent="0.25">
      <c r="B14" s="1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0.81866402000000005</v>
      </c>
      <c r="V14" s="13">
        <v>0</v>
      </c>
      <c r="W14" s="13">
        <v>0</v>
      </c>
      <c r="X14" s="13">
        <v>0</v>
      </c>
    </row>
    <row r="15" spans="1:25" ht="28.5" customHeight="1" x14ac:dyDescent="0.25">
      <c r="B15" s="1" t="s">
        <v>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</row>
    <row r="16" spans="1:25" ht="28.5" customHeight="1" x14ac:dyDescent="0.25">
      <c r="A16" s="18" t="s">
        <v>16</v>
      </c>
      <c r="B16" s="1" t="s">
        <v>10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0.2</v>
      </c>
      <c r="W16" s="13">
        <f>(60000+340.13)/1000000</f>
        <v>6.0340129999999999E-2</v>
      </c>
      <c r="X16" s="13">
        <f>(5000)/1000000</f>
        <v>5.0000000000000001E-3</v>
      </c>
    </row>
    <row r="17" spans="1:25" ht="28.5" customHeight="1" x14ac:dyDescent="0.25">
      <c r="B17" s="9" t="s">
        <v>3</v>
      </c>
      <c r="C17" s="12">
        <v>0</v>
      </c>
      <c r="D17" s="12">
        <v>0</v>
      </c>
      <c r="E17" s="12">
        <v>326.3</v>
      </c>
      <c r="F17" s="12">
        <v>233.6</v>
      </c>
      <c r="G17" s="12">
        <v>310</v>
      </c>
      <c r="H17" s="12">
        <v>407</v>
      </c>
      <c r="I17" s="12">
        <v>397.6</v>
      </c>
      <c r="J17" s="12">
        <v>481.9</v>
      </c>
      <c r="K17" s="12">
        <v>566.5</v>
      </c>
      <c r="L17" s="12">
        <v>685.4</v>
      </c>
      <c r="M17" s="12">
        <v>1059</v>
      </c>
      <c r="N17" s="12">
        <v>484.8</v>
      </c>
      <c r="O17" s="12">
        <v>557.6</v>
      </c>
      <c r="P17" s="12">
        <v>898.7</v>
      </c>
      <c r="Q17" s="12">
        <v>833</v>
      </c>
      <c r="R17" s="12">
        <v>676.1</v>
      </c>
      <c r="S17" s="12">
        <v>449</v>
      </c>
      <c r="T17" s="12">
        <v>161.9</v>
      </c>
      <c r="U17" s="12">
        <f>SUM(U18:U19)</f>
        <v>30.19853354</v>
      </c>
      <c r="V17" s="12">
        <f>SUM(V18:V19)</f>
        <v>133.19</v>
      </c>
      <c r="W17" s="12">
        <f>SUM(W18:W19)</f>
        <v>242.60808786000004</v>
      </c>
      <c r="X17" s="12">
        <f>SUM(X18:X19)</f>
        <v>102.23504007</v>
      </c>
      <c r="Y17" s="16"/>
    </row>
    <row r="18" spans="1:25" ht="28.5" customHeight="1" x14ac:dyDescent="0.25">
      <c r="A18" s="18" t="s">
        <v>18</v>
      </c>
      <c r="B18" s="1" t="s">
        <v>11</v>
      </c>
      <c r="C18" s="13">
        <v>0</v>
      </c>
      <c r="D18" s="13">
        <v>0</v>
      </c>
      <c r="E18" s="13">
        <v>326.3</v>
      </c>
      <c r="F18" s="13">
        <v>233.6</v>
      </c>
      <c r="G18" s="13">
        <v>310</v>
      </c>
      <c r="H18" s="13">
        <v>407</v>
      </c>
      <c r="I18" s="13">
        <v>397.6</v>
      </c>
      <c r="J18" s="13">
        <v>481.9</v>
      </c>
      <c r="K18" s="13">
        <v>566.5</v>
      </c>
      <c r="L18" s="13">
        <v>685.4</v>
      </c>
      <c r="M18" s="13">
        <v>1059</v>
      </c>
      <c r="N18" s="13">
        <v>484.8</v>
      </c>
      <c r="O18" s="13">
        <v>557.6</v>
      </c>
      <c r="P18" s="13">
        <v>898.7</v>
      </c>
      <c r="Q18" s="13">
        <v>833</v>
      </c>
      <c r="R18" s="13">
        <v>676.1</v>
      </c>
      <c r="S18" s="13">
        <v>449</v>
      </c>
      <c r="T18" s="13">
        <v>161.9</v>
      </c>
      <c r="U18" s="13">
        <v>30.19853354</v>
      </c>
      <c r="V18" s="13">
        <v>132.69999999999999</v>
      </c>
      <c r="W18" s="13">
        <f>242528087.86/1000000</f>
        <v>242.52808786000003</v>
      </c>
      <c r="X18" s="13">
        <f>102235040.07/1000000</f>
        <v>102.23504007</v>
      </c>
    </row>
    <row r="19" spans="1:25" ht="28.5" customHeight="1" x14ac:dyDescent="0.25">
      <c r="A19" s="18" t="s">
        <v>19</v>
      </c>
      <c r="B19" s="8" t="s">
        <v>10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0.49</v>
      </c>
      <c r="W19" s="14">
        <f>80000/1000000</f>
        <v>0.08</v>
      </c>
      <c r="X19" s="14">
        <f>0/1000000</f>
        <v>0</v>
      </c>
    </row>
    <row r="20" spans="1:25" ht="28.5" customHeight="1" x14ac:dyDescent="0.25">
      <c r="B20" s="10" t="s">
        <v>12</v>
      </c>
      <c r="C20" s="11">
        <v>20.9</v>
      </c>
      <c r="D20" s="11">
        <v>1.2999999999999998</v>
      </c>
      <c r="E20" s="11">
        <v>393.8</v>
      </c>
      <c r="F20" s="11">
        <v>284.60000000000002</v>
      </c>
      <c r="G20" s="11">
        <v>377.3</v>
      </c>
      <c r="H20" s="11">
        <v>506.2</v>
      </c>
      <c r="I20" s="11">
        <v>494.20000000000005</v>
      </c>
      <c r="J20" s="11">
        <v>591.29999999999995</v>
      </c>
      <c r="K20" s="11">
        <v>671.6</v>
      </c>
      <c r="L20" s="11">
        <v>801.1</v>
      </c>
      <c r="M20" s="11">
        <v>1228.2</v>
      </c>
      <c r="N20" s="11">
        <v>592.79999999999995</v>
      </c>
      <c r="O20" s="11">
        <v>688</v>
      </c>
      <c r="P20" s="11">
        <v>1145.4000000000001</v>
      </c>
      <c r="Q20" s="11">
        <v>1053.5999999999999</v>
      </c>
      <c r="R20" s="11">
        <v>868.5</v>
      </c>
      <c r="S20" s="11">
        <v>619.20000000000005</v>
      </c>
      <c r="T20" s="11">
        <v>223.5</v>
      </c>
      <c r="U20" s="11">
        <f>+U17+U9</f>
        <v>148.88019603000001</v>
      </c>
      <c r="V20" s="11">
        <f>+V17+V9</f>
        <v>206.59</v>
      </c>
      <c r="W20" s="11">
        <f>+W17+W9</f>
        <v>322.83859537000006</v>
      </c>
      <c r="X20" s="11">
        <f>+X17+X9</f>
        <v>178.18549861999998</v>
      </c>
      <c r="Y20" s="16"/>
    </row>
    <row r="22" spans="1:25" x14ac:dyDescent="0.25">
      <c r="B22" s="15" t="s">
        <v>13</v>
      </c>
    </row>
  </sheetData>
  <mergeCells count="1">
    <mergeCell ref="B4:X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serie1998_2019</vt:lpstr>
      <vt:lpstr>serie1998_2019!Área_de_impresión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Brenni Roberto Martínez Palacios</dc:creator>
  <cp:lastModifiedBy>Myriam Adelaida Galvez García</cp:lastModifiedBy>
  <cp:lastPrinted>2019-03-04T15:02:05Z</cp:lastPrinted>
  <dcterms:created xsi:type="dcterms:W3CDTF">2017-03-09T12:02:22Z</dcterms:created>
  <dcterms:modified xsi:type="dcterms:W3CDTF">2020-09-24T21:55:32Z</dcterms:modified>
</cp:coreProperties>
</file>