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15d9fb40be6b0b/Documentos DAPF/Año 2024/2.Convenio de Metas/SAT/"/>
    </mc:Choice>
  </mc:AlternateContent>
  <xr:revisionPtr revIDLastSave="0" documentId="8_{A3EF7632-C23C-4C8F-9EDE-B8AEDFE188FC}" xr6:coauthVersionLast="47" xr6:coauthVersionMax="47" xr10:uidLastSave="{00000000-0000-0000-0000-000000000000}"/>
  <bookViews>
    <workbookView xWindow="23880" yWindow="-2730" windowWidth="29040" windowHeight="15720" xr2:uid="{25B05787-0B93-401B-8A52-37C92FE84D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2" i="1"/>
  <c r="O21" i="1"/>
  <c r="O20" i="1"/>
  <c r="O19" i="1"/>
  <c r="O18" i="1"/>
  <c r="O17" i="1"/>
  <c r="O16" i="1"/>
  <c r="O15" i="1"/>
  <c r="O14" i="1"/>
  <c r="O13" i="1"/>
  <c r="O12" i="1"/>
  <c r="O10" i="1"/>
  <c r="O9" i="1"/>
  <c r="O8" i="1"/>
  <c r="O23" i="1" l="1"/>
  <c r="O11" i="1"/>
  <c r="O7" i="1" s="1"/>
  <c r="D23" i="1"/>
  <c r="E23" i="1"/>
  <c r="F23" i="1"/>
  <c r="G23" i="1"/>
  <c r="H23" i="1"/>
  <c r="I23" i="1"/>
  <c r="J23" i="1"/>
  <c r="K23" i="1"/>
  <c r="K26" i="1" s="1"/>
  <c r="L23" i="1"/>
  <c r="L26" i="1" s="1"/>
  <c r="M23" i="1"/>
  <c r="N23" i="1"/>
  <c r="D11" i="1"/>
  <c r="D7" i="1" s="1"/>
  <c r="E11" i="1"/>
  <c r="F11" i="1"/>
  <c r="G11" i="1"/>
  <c r="H11" i="1"/>
  <c r="I11" i="1"/>
  <c r="I7" i="1" s="1"/>
  <c r="J11" i="1"/>
  <c r="J7" i="1" s="1"/>
  <c r="K11" i="1"/>
  <c r="K7" i="1" s="1"/>
  <c r="L11" i="1"/>
  <c r="L7" i="1" s="1"/>
  <c r="M11" i="1"/>
  <c r="M7" i="1" s="1"/>
  <c r="N11" i="1"/>
  <c r="N7" i="1" s="1"/>
  <c r="C23" i="1"/>
  <c r="C11" i="1"/>
  <c r="C7" i="1" s="1"/>
  <c r="G7" i="1" l="1"/>
  <c r="G26" i="1" s="1"/>
  <c r="H7" i="1"/>
  <c r="H26" i="1" s="1"/>
  <c r="E7" i="1"/>
  <c r="E26" i="1" s="1"/>
  <c r="F7" i="1"/>
  <c r="F26" i="1" s="1"/>
  <c r="O26" i="1"/>
  <c r="M26" i="1"/>
  <c r="D26" i="1"/>
  <c r="N26" i="1"/>
  <c r="J26" i="1"/>
  <c r="I26" i="1"/>
  <c r="C26" i="1" l="1"/>
</calcChain>
</file>

<file path=xl/sharedStrings.xml><?xml version="1.0" encoding="utf-8"?>
<sst xmlns="http://schemas.openxmlformats.org/spreadsheetml/2006/main" count="39" uniqueCount="39">
  <si>
    <t>Millones de Quetzales</t>
  </si>
  <si>
    <t>Impuestos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</si>
  <si>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</si>
  <si>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</si>
  <si>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</si>
  <si>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</si>
  <si>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</si>
  <si>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</si>
  <si>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</si>
  <si>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</si>
  <si>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</si>
  <si>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</si>
  <si>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</si>
  <si>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</si>
  <si>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</si>
  <si>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SAT (Neto)</t>
  </si>
  <si>
    <t>Sobre la Renta</t>
  </si>
  <si>
    <t>Sobre la Propiedad y Otros</t>
  </si>
  <si>
    <t>Impuesto de Solidaridad</t>
  </si>
  <si>
    <t>Impuesto al Valor Agregado (Neto)</t>
  </si>
  <si>
    <t xml:space="preserve">     Doméstico</t>
  </si>
  <si>
    <t xml:space="preserve">     Importaciones</t>
  </si>
  <si>
    <t>Derechos Arancelarios</t>
  </si>
  <si>
    <t>Derivados del Petróleo</t>
  </si>
  <si>
    <t>Timbres Fiscales</t>
  </si>
  <si>
    <t>Circulación de Vehículos</t>
  </si>
  <si>
    <t>IPRIMA</t>
  </si>
  <si>
    <t>Bebidas</t>
  </si>
  <si>
    <t>Tabacos</t>
  </si>
  <si>
    <t>Distribución de Cemento</t>
  </si>
  <si>
    <t>Otros</t>
  </si>
  <si>
    <t>Otras Instituciones</t>
  </si>
  <si>
    <t>Regalías</t>
  </si>
  <si>
    <t>Salida del País</t>
  </si>
  <si>
    <t>Totales Tributarios (Netos)</t>
  </si>
  <si>
    <t>Distribución de Meta de Recaudación en términos netos para el Ejercicio Fiscal 2024</t>
  </si>
  <si>
    <r>
      <rPr>
        <sz val="6.5"/>
        <rFont val="Times New Roman"/>
        <family val="1"/>
      </rPr>
      <t>La meta de recaudación corresponde a los Ingresos Tributarios Netos conforme lo preceptuado en el  Decreto Número 54-2022, la distribución mensual fue aprobada por el Directorio de la SAT según lo regulado en la literal j del artículo 7 del Decreto Número 1-98; el valor en referencia se estableció en términos netos.</t>
    </r>
  </si>
  <si>
    <r>
      <rPr>
        <sz val="6.5"/>
        <rFont val="Times New Roman"/>
        <family val="1"/>
      </rPr>
      <t>Pueden existir diferencias por redondeo.</t>
    </r>
  </si>
  <si>
    <t>Fuente: Ministerio de Finanzas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</si>
</sst>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Ingresos Tributarios Netos Mensuales de&quot;\ yyyy"/>
    <numFmt numFmtId="165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CG Times"/>
      <family val="1"/>
    </font>
    <font>
      <sz val="11"/>
      <color theme="1"/>
      <name val="Times New Roman"/>
      <family val="2"/>
    </font>
    <font>
      <b/>
      <sz val="20"/>
      <name val="CG Times"/>
      <family val="1"/>
    </font>
    <font>
      <b/>
      <sz val="11"/>
      <name val="CG Times"/>
      <family val="1"/>
    </font>
    <font>
      <b/>
      <i/>
      <sz val="11"/>
      <name val="CG Times"/>
      <family val="1"/>
    </font>
    <font>
      <sz val="11"/>
      <name val="CG Times"/>
      <family val="1"/>
    </font>
    <font>
      <i/>
      <sz val="11"/>
      <name val="CG Times"/>
      <family val="1"/>
    </font>
    <font>
      <sz val="6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165" fontId="7" fillId="0" borderId="4" xfId="1" applyNumberFormat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165" fontId="6" fillId="0" borderId="4" xfId="1" applyNumberFormat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165" fontId="8" fillId="0" borderId="4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</cellXfs>
  <cellStyles count="3">
    <cellStyle name="Normal" xfId="0" builtinId="0"/>
    <cellStyle name="Normal 2" xfId="1" xr:uid="{AFD301E7-C5E6-497C-A1A7-282FD56B8853}"/>
    <cellStyle name="Percent" xfId="2" xr:uid="{3D8905A2-65B6-4A8A-BD98-0FE4204690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C837-AB8A-442E-894B-AD69D9FE7AF9}">
  <dimension ref="B4:O29"/>
  <sheetViews>
    <sheetView tabSelected="1" workbookViewId="0">
      <selection activeCell="B29" sqref="B29"/>
    </sheetView>
  </sheetViews>
  <sheetFormatPr baseColWidth="10" defaultRowHeight="15"/>
  <cols>
    <col min="2" max="2" width="41.5703125" bestFit="1" customWidth="1"/>
    <col min="3" max="15" width="14.7109375" customWidth="1"/>
  </cols>
  <sheetData>
    <row r="4" spans="2:15" s="1" customFormat="1" ht="27">
      <c r="B4" s="17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s="1" customFormat="1" ht="26.25" thickBot="1">
      <c r="B5" s="18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s="1" customFormat="1" ht="23.25" customHeight="1" thickBot="1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</row>
    <row r="7" spans="2:15" s="1" customFormat="1" ht="23.25" customHeight="1" thickBot="1">
      <c r="B7" s="4" t="s">
        <v>15</v>
      </c>
      <c r="C7" s="5">
        <f t="shared" ref="C7:N7" si="0">SUM(C8:C22)-C11</f>
        <v>7930.1954893500015</v>
      </c>
      <c r="D7" s="5">
        <f t="shared" si="0"/>
        <v>5220.2687595200005</v>
      </c>
      <c r="E7" s="5">
        <f t="shared" si="0"/>
        <v>7613.517114029999</v>
      </c>
      <c r="F7" s="5">
        <f t="shared" si="0"/>
        <v>8873.4788351899988</v>
      </c>
      <c r="G7" s="5">
        <f t="shared" si="0"/>
        <v>6320.8799644099963</v>
      </c>
      <c r="H7" s="5">
        <f t="shared" si="0"/>
        <v>6035.0650475600023</v>
      </c>
      <c r="I7" s="5">
        <f t="shared" si="0"/>
        <v>10006.87002033</v>
      </c>
      <c r="J7" s="5">
        <f t="shared" si="0"/>
        <v>6177.7668818499997</v>
      </c>
      <c r="K7" s="5">
        <f t="shared" si="0"/>
        <v>5809.8353500300009</v>
      </c>
      <c r="L7" s="5">
        <f t="shared" si="0"/>
        <v>9769.8405608499997</v>
      </c>
      <c r="M7" s="5">
        <f t="shared" si="0"/>
        <v>5980.9263549400002</v>
      </c>
      <c r="N7" s="5">
        <f t="shared" si="0"/>
        <v>6026.3856219399995</v>
      </c>
      <c r="O7" s="5">
        <f>SUM(O8:O22)-O11</f>
        <v>85765.02999999997</v>
      </c>
    </row>
    <row r="8" spans="2:15" s="1" customFormat="1" ht="23.25" customHeight="1">
      <c r="B8" s="6" t="s">
        <v>16</v>
      </c>
      <c r="C8" s="7">
        <v>1980.8407868300001</v>
      </c>
      <c r="D8" s="7">
        <v>1102.67980601</v>
      </c>
      <c r="E8" s="7">
        <v>3068.8393440599998</v>
      </c>
      <c r="F8" s="7">
        <v>2993.21617466</v>
      </c>
      <c r="G8" s="7">
        <v>1489.76783245</v>
      </c>
      <c r="H8" s="7">
        <v>1241.3859293800001</v>
      </c>
      <c r="I8" s="7">
        <v>3494.39383034</v>
      </c>
      <c r="J8" s="7">
        <v>1263.0480900800001</v>
      </c>
      <c r="K8" s="7">
        <v>1251.2985960599999</v>
      </c>
      <c r="L8" s="7">
        <v>3784.2809607499998</v>
      </c>
      <c r="M8" s="7">
        <v>1253.99382515</v>
      </c>
      <c r="N8" s="7">
        <v>1342.44582423</v>
      </c>
      <c r="O8" s="7">
        <f>SUM(C8:N8)</f>
        <v>24266.190999999992</v>
      </c>
    </row>
    <row r="9" spans="2:15" s="1" customFormat="1" ht="23.25" customHeight="1">
      <c r="B9" s="6" t="s">
        <v>17</v>
      </c>
      <c r="C9" s="7">
        <v>1.5582637699999999</v>
      </c>
      <c r="D9" s="7">
        <v>2.9566262399999999</v>
      </c>
      <c r="E9" s="7">
        <v>2.0485965400000001</v>
      </c>
      <c r="F9" s="7">
        <v>1.2572877200000001</v>
      </c>
      <c r="G9" s="7">
        <v>3.3555020199999999</v>
      </c>
      <c r="H9" s="7">
        <v>2.6499719599999998</v>
      </c>
      <c r="I9" s="7">
        <v>2.73022564</v>
      </c>
      <c r="J9" s="7">
        <v>1.4338747599999999</v>
      </c>
      <c r="K9" s="7">
        <v>6.1137786199999997</v>
      </c>
      <c r="L9" s="7">
        <v>2.4485880099999999</v>
      </c>
      <c r="M9" s="7">
        <v>6.3829468699999996</v>
      </c>
      <c r="N9" s="7">
        <v>1.5943378500000001</v>
      </c>
      <c r="O9" s="7">
        <f>SUM(C9:N9)</f>
        <v>34.53</v>
      </c>
    </row>
    <row r="10" spans="2:15" s="1" customFormat="1" ht="23.25" customHeight="1">
      <c r="B10" s="6" t="s">
        <v>18</v>
      </c>
      <c r="C10" s="7">
        <v>1224.77074373</v>
      </c>
      <c r="D10" s="7">
        <v>21.989454670000001</v>
      </c>
      <c r="E10" s="7">
        <v>12.25447318</v>
      </c>
      <c r="F10" s="7">
        <v>1495.9068703999999</v>
      </c>
      <c r="G10" s="7">
        <v>24.069236629999999</v>
      </c>
      <c r="H10" s="7">
        <v>13.131163369999999</v>
      </c>
      <c r="I10" s="7">
        <v>1484.0135480700001</v>
      </c>
      <c r="J10" s="7">
        <v>20.358535830000001</v>
      </c>
      <c r="K10" s="7">
        <v>20.862547920000001</v>
      </c>
      <c r="L10" s="7">
        <v>1486.56357628</v>
      </c>
      <c r="M10" s="7">
        <v>13.782567350000001</v>
      </c>
      <c r="N10" s="7">
        <v>94.827282569999994</v>
      </c>
      <c r="O10" s="7">
        <f>SUM(C10:N10)</f>
        <v>5912.5300000000007</v>
      </c>
    </row>
    <row r="11" spans="2:15" s="1" customFormat="1" ht="23.25" customHeight="1">
      <c r="B11" s="8" t="s">
        <v>19</v>
      </c>
      <c r="C11" s="9">
        <f>C12+C13</f>
        <v>3689.86869097</v>
      </c>
      <c r="D11" s="9">
        <f t="shared" ref="D11:N11" si="1">D12+D13</f>
        <v>3131.6715280999997</v>
      </c>
      <c r="E11" s="9">
        <f t="shared" si="1"/>
        <v>3480.23608276</v>
      </c>
      <c r="F11" s="9">
        <f t="shared" si="1"/>
        <v>3374.7236497399999</v>
      </c>
      <c r="G11" s="9">
        <f t="shared" si="1"/>
        <v>3698.7973014700001</v>
      </c>
      <c r="H11" s="9">
        <f t="shared" si="1"/>
        <v>3621.5253382399997</v>
      </c>
      <c r="I11" s="9">
        <f t="shared" si="1"/>
        <v>3546.7747203099998</v>
      </c>
      <c r="J11" s="9">
        <f t="shared" si="1"/>
        <v>3762.7137051700001</v>
      </c>
      <c r="K11" s="9">
        <f t="shared" si="1"/>
        <v>3488.0654095</v>
      </c>
      <c r="L11" s="9">
        <f t="shared" si="1"/>
        <v>3502.5665381700001</v>
      </c>
      <c r="M11" s="9">
        <f t="shared" si="1"/>
        <v>3610.6333283700001</v>
      </c>
      <c r="N11" s="9">
        <f t="shared" si="1"/>
        <v>3527.5027072000003</v>
      </c>
      <c r="O11" s="9">
        <f>O12+O13</f>
        <v>42435.078999999998</v>
      </c>
    </row>
    <row r="12" spans="2:15" s="1" customFormat="1" ht="23.25" customHeight="1">
      <c r="B12" s="10" t="s">
        <v>20</v>
      </c>
      <c r="C12" s="11">
        <v>1852.8132469899999</v>
      </c>
      <c r="D12" s="11">
        <v>1487.07803962</v>
      </c>
      <c r="E12" s="11">
        <v>1473.9785387100001</v>
      </c>
      <c r="F12" s="11">
        <v>1660.37626978</v>
      </c>
      <c r="G12" s="11">
        <v>1610.9227078900001</v>
      </c>
      <c r="H12" s="11">
        <v>1589.54214067</v>
      </c>
      <c r="I12" s="11">
        <v>1557.31190898</v>
      </c>
      <c r="J12" s="11">
        <v>1628.3953653799999</v>
      </c>
      <c r="K12" s="11">
        <v>1561.1453212599999</v>
      </c>
      <c r="L12" s="11">
        <v>1563.83014469</v>
      </c>
      <c r="M12" s="11">
        <v>1507.9578104100001</v>
      </c>
      <c r="N12" s="11">
        <v>1658.7275056200001</v>
      </c>
      <c r="O12" s="11">
        <f t="shared" ref="O12:O22" si="2">SUM(C12:N12)</f>
        <v>19152.079000000002</v>
      </c>
    </row>
    <row r="13" spans="2:15" s="1" customFormat="1" ht="23.25" customHeight="1">
      <c r="B13" s="10" t="s">
        <v>21</v>
      </c>
      <c r="C13" s="11">
        <v>1837.0554439800001</v>
      </c>
      <c r="D13" s="11">
        <v>1644.5934884799999</v>
      </c>
      <c r="E13" s="11">
        <v>2006.25754405</v>
      </c>
      <c r="F13" s="11">
        <v>1714.3473799599999</v>
      </c>
      <c r="G13" s="11">
        <v>2087.8745935799998</v>
      </c>
      <c r="H13" s="11">
        <v>2031.9831975699999</v>
      </c>
      <c r="I13" s="11">
        <v>1989.46281133</v>
      </c>
      <c r="J13" s="11">
        <v>2134.3183397900002</v>
      </c>
      <c r="K13" s="11">
        <v>1926.92008824</v>
      </c>
      <c r="L13" s="11">
        <v>1938.7363934800001</v>
      </c>
      <c r="M13" s="11">
        <v>2102.67551796</v>
      </c>
      <c r="N13" s="11">
        <v>1868.7752015799999</v>
      </c>
      <c r="O13" s="11">
        <f t="shared" si="2"/>
        <v>23283</v>
      </c>
    </row>
    <row r="14" spans="2:15" s="1" customFormat="1" ht="23.25" customHeight="1">
      <c r="B14" s="6" t="s">
        <v>22</v>
      </c>
      <c r="C14" s="7">
        <v>296.49095488</v>
      </c>
      <c r="D14" s="7">
        <v>283.77244624000002</v>
      </c>
      <c r="E14" s="7">
        <v>294.10677707000002</v>
      </c>
      <c r="F14" s="7">
        <v>272.30719109</v>
      </c>
      <c r="G14" s="7">
        <v>333.82999195999997</v>
      </c>
      <c r="H14" s="7">
        <v>337.88358190999998</v>
      </c>
      <c r="I14" s="7">
        <v>343.48605536000002</v>
      </c>
      <c r="J14" s="7">
        <v>352.49161737999998</v>
      </c>
      <c r="K14" s="7">
        <v>355.77915547999999</v>
      </c>
      <c r="L14" s="7">
        <v>334.07856965000002</v>
      </c>
      <c r="M14" s="7">
        <v>402.96168997000001</v>
      </c>
      <c r="N14" s="7">
        <v>371.51196900999997</v>
      </c>
      <c r="O14" s="7">
        <f t="shared" si="2"/>
        <v>3978.7000000000003</v>
      </c>
    </row>
    <row r="15" spans="2:15" s="1" customFormat="1" ht="23.25" customHeight="1">
      <c r="B15" s="6" t="s">
        <v>23</v>
      </c>
      <c r="C15" s="7">
        <v>325.17549119</v>
      </c>
      <c r="D15" s="7">
        <v>346.61064325000001</v>
      </c>
      <c r="E15" s="7">
        <v>396.58572527000001</v>
      </c>
      <c r="F15" s="7">
        <v>373.86575747000001</v>
      </c>
      <c r="G15" s="7">
        <v>373.75930762000002</v>
      </c>
      <c r="H15" s="7">
        <v>376.04290751000002</v>
      </c>
      <c r="I15" s="7">
        <v>328.30323870000001</v>
      </c>
      <c r="J15" s="7">
        <v>388.12019121999998</v>
      </c>
      <c r="K15" s="7">
        <v>348.43298819</v>
      </c>
      <c r="L15" s="7">
        <v>327.65659520999998</v>
      </c>
      <c r="M15" s="7">
        <v>361.89314590999999</v>
      </c>
      <c r="N15" s="7">
        <v>345.95400846000001</v>
      </c>
      <c r="O15" s="7">
        <f t="shared" si="2"/>
        <v>4292.3999999999996</v>
      </c>
    </row>
    <row r="16" spans="2:15" s="1" customFormat="1" ht="23.25" customHeight="1">
      <c r="B16" s="6" t="s">
        <v>24</v>
      </c>
      <c r="C16" s="7">
        <v>49.54733057</v>
      </c>
      <c r="D16" s="7">
        <v>44.669127570000001</v>
      </c>
      <c r="E16" s="7">
        <v>54.715185830000003</v>
      </c>
      <c r="F16" s="7">
        <v>37.127358620000003</v>
      </c>
      <c r="G16" s="7">
        <v>52.068671119999998</v>
      </c>
      <c r="H16" s="7">
        <v>52.462975389999997</v>
      </c>
      <c r="I16" s="7">
        <v>51.815642769999997</v>
      </c>
      <c r="J16" s="7">
        <v>48.493235370000001</v>
      </c>
      <c r="K16" s="7">
        <v>48.433323399999999</v>
      </c>
      <c r="L16" s="7">
        <v>41.618785600000002</v>
      </c>
      <c r="M16" s="7">
        <v>53.974863220000003</v>
      </c>
      <c r="N16" s="7">
        <v>61.273500540000001</v>
      </c>
      <c r="O16" s="7">
        <f t="shared" si="2"/>
        <v>596.20000000000005</v>
      </c>
    </row>
    <row r="17" spans="2:15" s="1" customFormat="1" ht="23.25" customHeight="1">
      <c r="B17" s="6" t="s">
        <v>25</v>
      </c>
      <c r="C17" s="7">
        <v>85.590987670000004</v>
      </c>
      <c r="D17" s="7">
        <v>65.283208619999996</v>
      </c>
      <c r="E17" s="7">
        <v>71.071312500000005</v>
      </c>
      <c r="F17" s="7">
        <v>52.608689159999997</v>
      </c>
      <c r="G17" s="7">
        <v>84.365841009999997</v>
      </c>
      <c r="H17" s="7">
        <v>126.51724600999999</v>
      </c>
      <c r="I17" s="7">
        <v>484.97477702999998</v>
      </c>
      <c r="J17" s="7">
        <v>77.165308420000002</v>
      </c>
      <c r="K17" s="7">
        <v>25.916689699999999</v>
      </c>
      <c r="L17" s="7">
        <v>17.35777904</v>
      </c>
      <c r="M17" s="7">
        <v>17.980990160000001</v>
      </c>
      <c r="N17" s="7">
        <v>13.56717068</v>
      </c>
      <c r="O17" s="7">
        <f t="shared" si="2"/>
        <v>1122.3999999999999</v>
      </c>
    </row>
    <row r="18" spans="2:15" s="1" customFormat="1" ht="23.25" customHeight="1">
      <c r="B18" s="6" t="s">
        <v>26</v>
      </c>
      <c r="C18" s="7">
        <v>119.80549249000001</v>
      </c>
      <c r="D18" s="7">
        <v>107.83864509999999</v>
      </c>
      <c r="E18" s="7">
        <v>112.69471623</v>
      </c>
      <c r="F18" s="7">
        <v>115.14730132</v>
      </c>
      <c r="G18" s="7">
        <v>129.08332292</v>
      </c>
      <c r="H18" s="7">
        <v>124.16252722999999</v>
      </c>
      <c r="I18" s="7">
        <v>126.78025273</v>
      </c>
      <c r="J18" s="7">
        <v>127.72734509</v>
      </c>
      <c r="K18" s="7">
        <v>121.2559533</v>
      </c>
      <c r="L18" s="7">
        <v>123.34592644</v>
      </c>
      <c r="M18" s="7">
        <v>125.06755362</v>
      </c>
      <c r="N18" s="7">
        <v>123.09096353</v>
      </c>
      <c r="O18" s="7">
        <f t="shared" si="2"/>
        <v>1456</v>
      </c>
    </row>
    <row r="19" spans="2:15" s="1" customFormat="1" ht="23.25" customHeight="1">
      <c r="B19" s="6" t="s">
        <v>27</v>
      </c>
      <c r="C19" s="7">
        <v>103.23381010999999</v>
      </c>
      <c r="D19" s="7">
        <v>74.426060210000003</v>
      </c>
      <c r="E19" s="7">
        <v>78.180313830000003</v>
      </c>
      <c r="F19" s="7">
        <v>110.15191202</v>
      </c>
      <c r="G19" s="7">
        <v>87.123883449999994</v>
      </c>
      <c r="H19" s="7">
        <v>94.244445940000006</v>
      </c>
      <c r="I19" s="7">
        <v>95.920269619999999</v>
      </c>
      <c r="J19" s="7">
        <v>100.55343061000001</v>
      </c>
      <c r="K19" s="7">
        <v>95.285796219999995</v>
      </c>
      <c r="L19" s="7">
        <v>97.585169719999996</v>
      </c>
      <c r="M19" s="7">
        <v>87.797433569999995</v>
      </c>
      <c r="N19" s="7">
        <v>102.6974747</v>
      </c>
      <c r="O19" s="7">
        <f t="shared" si="2"/>
        <v>1127.1999999999998</v>
      </c>
    </row>
    <row r="20" spans="2:15" s="1" customFormat="1" ht="23.25" customHeight="1">
      <c r="B20" s="6" t="s">
        <v>28</v>
      </c>
      <c r="C20" s="7">
        <v>38.56979252</v>
      </c>
      <c r="D20" s="7">
        <v>19.29672863</v>
      </c>
      <c r="E20" s="7">
        <v>27.534658539999999</v>
      </c>
      <c r="F20" s="7">
        <v>26.410391539999999</v>
      </c>
      <c r="G20" s="7">
        <v>30.590554350000001</v>
      </c>
      <c r="H20" s="7">
        <v>26.330701860000001</v>
      </c>
      <c r="I20" s="7">
        <v>27.382667919999999</v>
      </c>
      <c r="J20" s="7">
        <v>15.99487727</v>
      </c>
      <c r="K20" s="7">
        <v>29.983631290000002</v>
      </c>
      <c r="L20" s="7">
        <v>38.128644710000003</v>
      </c>
      <c r="M20" s="7">
        <v>32.253581650000001</v>
      </c>
      <c r="N20" s="7">
        <v>25.523769720000001</v>
      </c>
      <c r="O20" s="7">
        <f t="shared" si="2"/>
        <v>338</v>
      </c>
    </row>
    <row r="21" spans="2:15" s="1" customFormat="1" ht="23.25" customHeight="1">
      <c r="B21" s="6" t="s">
        <v>29</v>
      </c>
      <c r="C21" s="7">
        <v>14.092531409999999</v>
      </c>
      <c r="D21" s="7">
        <v>18.377323189999998</v>
      </c>
      <c r="E21" s="7">
        <v>14.558047370000001</v>
      </c>
      <c r="F21" s="7">
        <v>20.079434989999999</v>
      </c>
      <c r="G21" s="7">
        <v>13.36604747</v>
      </c>
      <c r="H21" s="7">
        <v>18.028445749999999</v>
      </c>
      <c r="I21" s="7">
        <v>19.414178199999998</v>
      </c>
      <c r="J21" s="7">
        <v>18.615410369999999</v>
      </c>
      <c r="K21" s="7">
        <v>17.483010459999999</v>
      </c>
      <c r="L21" s="7">
        <v>13.51213317</v>
      </c>
      <c r="M21" s="7">
        <v>13.50279782</v>
      </c>
      <c r="N21" s="7">
        <v>15.6706398</v>
      </c>
      <c r="O21" s="7">
        <f t="shared" si="2"/>
        <v>196.70000000000002</v>
      </c>
    </row>
    <row r="22" spans="2:15" s="1" customFormat="1" ht="23.25" customHeight="1" thickBot="1">
      <c r="B22" s="6" t="s">
        <v>30</v>
      </c>
      <c r="C22" s="7">
        <v>0.65061321000000005</v>
      </c>
      <c r="D22" s="7">
        <v>0.69716168999999995</v>
      </c>
      <c r="E22" s="7">
        <v>0.69188084999999999</v>
      </c>
      <c r="F22" s="7">
        <v>0.67681645999999995</v>
      </c>
      <c r="G22" s="7">
        <v>0.70247194000000002</v>
      </c>
      <c r="H22" s="7">
        <v>0.69981300999999996</v>
      </c>
      <c r="I22" s="7">
        <v>0.88061363999999998</v>
      </c>
      <c r="J22" s="7">
        <v>1.0512602799999999</v>
      </c>
      <c r="K22" s="7">
        <v>0.92446989000000002</v>
      </c>
      <c r="L22" s="7">
        <v>0.69729410000000003</v>
      </c>
      <c r="M22" s="7">
        <v>0.70163127999999997</v>
      </c>
      <c r="N22" s="7">
        <v>0.72597365000000003</v>
      </c>
      <c r="O22" s="7">
        <f t="shared" si="2"/>
        <v>9.1000000000000014</v>
      </c>
    </row>
    <row r="23" spans="2:15" s="1" customFormat="1" ht="23.25" customHeight="1" thickBot="1">
      <c r="B23" s="4" t="s">
        <v>31</v>
      </c>
      <c r="C23" s="5">
        <f>+C24+C25</f>
        <v>38.831238371470256</v>
      </c>
      <c r="D23" s="5">
        <f t="shared" ref="D23:N23" si="3">+D24+D25</f>
        <v>33.79305664517851</v>
      </c>
      <c r="E23" s="5">
        <f t="shared" si="3"/>
        <v>27.580048269723548</v>
      </c>
      <c r="F23" s="5">
        <f t="shared" si="3"/>
        <v>22.929265080375995</v>
      </c>
      <c r="G23" s="5">
        <f t="shared" si="3"/>
        <v>31.629559073997378</v>
      </c>
      <c r="H23" s="5">
        <f t="shared" si="3"/>
        <v>20.979014364625325</v>
      </c>
      <c r="I23" s="5">
        <f t="shared" si="3"/>
        <v>28.371201389177813</v>
      </c>
      <c r="J23" s="5">
        <f t="shared" si="3"/>
        <v>27.923808224810454</v>
      </c>
      <c r="K23" s="5">
        <f t="shared" si="3"/>
        <v>25.402421583931137</v>
      </c>
      <c r="L23" s="5">
        <f t="shared" si="3"/>
        <v>25.241957243123291</v>
      </c>
      <c r="M23" s="5">
        <f t="shared" si="3"/>
        <v>25.906609978265141</v>
      </c>
      <c r="N23" s="5">
        <f t="shared" si="3"/>
        <v>174.01181977532113</v>
      </c>
      <c r="O23" s="5">
        <f>+O24+O25</f>
        <v>482.59999999999997</v>
      </c>
    </row>
    <row r="24" spans="2:15" s="1" customFormat="1" ht="23.25" customHeight="1">
      <c r="B24" s="6" t="s">
        <v>32</v>
      </c>
      <c r="C24" s="12">
        <v>18.814821605858626</v>
      </c>
      <c r="D24" s="12">
        <v>8.812131209136119</v>
      </c>
      <c r="E24" s="12">
        <v>6.100105766424587</v>
      </c>
      <c r="F24" s="12">
        <v>1.8074017597697143</v>
      </c>
      <c r="G24" s="12">
        <v>8.8365235264015141</v>
      </c>
      <c r="H24" s="12">
        <v>2.8495216299535393</v>
      </c>
      <c r="I24" s="12">
        <v>4.2120090640814887</v>
      </c>
      <c r="J24" s="12">
        <v>5.4920416601048494</v>
      </c>
      <c r="K24" s="12">
        <v>2.5364323231969621</v>
      </c>
      <c r="L24" s="12">
        <v>6.0060094143015945</v>
      </c>
      <c r="M24" s="12">
        <v>4.5231272351449654</v>
      </c>
      <c r="N24" s="12">
        <v>145.509874805626</v>
      </c>
      <c r="O24" s="7">
        <f>SUM(C24:N24)</f>
        <v>215.49999999999994</v>
      </c>
    </row>
    <row r="25" spans="2:15" s="1" customFormat="1" ht="23.25" customHeight="1" thickBot="1">
      <c r="B25" s="6" t="s">
        <v>33</v>
      </c>
      <c r="C25" s="13">
        <v>20.016416765611631</v>
      </c>
      <c r="D25" s="13">
        <v>24.980925436042394</v>
      </c>
      <c r="E25" s="13">
        <v>21.479942503298961</v>
      </c>
      <c r="F25" s="13">
        <v>21.12186332060628</v>
      </c>
      <c r="G25" s="13">
        <v>22.793035547595863</v>
      </c>
      <c r="H25" s="13">
        <v>18.129492734671786</v>
      </c>
      <c r="I25" s="13">
        <v>24.159192325096324</v>
      </c>
      <c r="J25" s="13">
        <v>22.431766564705605</v>
      </c>
      <c r="K25" s="13">
        <v>22.865989260734175</v>
      </c>
      <c r="L25" s="13">
        <v>19.235947828821697</v>
      </c>
      <c r="M25" s="13">
        <v>21.383482743120176</v>
      </c>
      <c r="N25" s="13">
        <v>28.501944969695124</v>
      </c>
      <c r="O25" s="7">
        <f>SUM(C25:N25)</f>
        <v>267.10000000000002</v>
      </c>
    </row>
    <row r="26" spans="2:15" s="1" customFormat="1" ht="23.25" customHeight="1" thickBot="1">
      <c r="B26" s="2" t="s">
        <v>34</v>
      </c>
      <c r="C26" s="14">
        <f t="shared" ref="C26:O26" si="4">+C23+C7</f>
        <v>7969.0267277214716</v>
      </c>
      <c r="D26" s="14">
        <f t="shared" si="4"/>
        <v>5254.0618161651792</v>
      </c>
      <c r="E26" s="14">
        <f t="shared" si="4"/>
        <v>7641.0971622997222</v>
      </c>
      <c r="F26" s="14">
        <f t="shared" si="4"/>
        <v>8896.4081002703751</v>
      </c>
      <c r="G26" s="14">
        <f t="shared" si="4"/>
        <v>6352.5095234839937</v>
      </c>
      <c r="H26" s="14">
        <f t="shared" si="4"/>
        <v>6056.0440619246274</v>
      </c>
      <c r="I26" s="14">
        <f t="shared" si="4"/>
        <v>10035.241221719178</v>
      </c>
      <c r="J26" s="14">
        <f t="shared" si="4"/>
        <v>6205.6906900748099</v>
      </c>
      <c r="K26" s="14">
        <f t="shared" si="4"/>
        <v>5835.2377716139317</v>
      </c>
      <c r="L26" s="14">
        <f t="shared" si="4"/>
        <v>9795.0825180931224</v>
      </c>
      <c r="M26" s="14">
        <f t="shared" si="4"/>
        <v>6006.8329649182651</v>
      </c>
      <c r="N26" s="14">
        <f t="shared" si="4"/>
        <v>6200.3974417153204</v>
      </c>
      <c r="O26" s="14">
        <f t="shared" si="4"/>
        <v>86247.629999999976</v>
      </c>
    </row>
    <row r="27" spans="2:15">
      <c r="B27" s="19" t="s">
        <v>36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>
      <c r="B28" s="15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>
      <c r="B29" s="15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</sheetData>
  <mergeCells count="3">
    <mergeCell ref="B4:O4"/>
    <mergeCell ref="B5:O5"/>
    <mergeCell ref="B27:O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DATAFLEX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Martinez</dc:creator>
  <cp:lastModifiedBy>Brenni Martinez</cp:lastModifiedBy>
  <dcterms:created xsi:type="dcterms:W3CDTF">2023-12-29T20:54:21Z</dcterms:created>
  <dcterms:modified xsi:type="dcterms:W3CDTF">2024-01-03T15:35:03Z</dcterms:modified>
</cp:coreProperties>
</file>