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480" windowHeight="9660" activeTab="0"/>
  </bookViews>
  <sheets>
    <sheet name="Rigidez presupuestaria" sheetId="1" r:id="rId1"/>
    <sheet name="Aportes constitucionales" sheetId="2" r:id="rId2"/>
    <sheet name="Asig Cump Acdos Paz" sheetId="3" r:id="rId3"/>
  </sheets>
  <externalReferences>
    <externalReference r:id="rId6"/>
  </externalReferences>
  <definedNames>
    <definedName name="_Order1" hidden="1">255</definedName>
    <definedName name="_Order2" hidden="1">255</definedName>
    <definedName name="a" localSheetId="1">#REF!</definedName>
    <definedName name="a" localSheetId="0">#REF!</definedName>
    <definedName name="a">#REF!</definedName>
    <definedName name="A_IMPRESIÓN_IM" localSheetId="1">#REF!</definedName>
    <definedName name="A_IMPRESIÓN_IM" localSheetId="0">#REF!</definedName>
    <definedName name="A_IMPRESIÓN_IM">#REF!</definedName>
    <definedName name="_xlnm.Print_Area" localSheetId="1">'Aportes constitucionales'!#REF!</definedName>
    <definedName name="Bodoque">'[1]Indic. '!$A$1</definedName>
    <definedName name="C.1" localSheetId="1">#REF!</definedName>
    <definedName name="C.1" localSheetId="0">#REF!</definedName>
    <definedName name="C.1">#REF!</definedName>
  </definedNames>
  <calcPr fullCalcOnLoad="1"/>
</workbook>
</file>

<file path=xl/sharedStrings.xml><?xml version="1.0" encoding="utf-8"?>
<sst xmlns="http://schemas.openxmlformats.org/spreadsheetml/2006/main" count="87" uniqueCount="53">
  <si>
    <t>Aportes Constitucionales</t>
  </si>
  <si>
    <t>Aprobado</t>
  </si>
  <si>
    <t>Aporte</t>
  </si>
  <si>
    <t>Total:</t>
  </si>
  <si>
    <t>Municipalidades</t>
  </si>
  <si>
    <t>5% del O.J.</t>
  </si>
  <si>
    <t>Asignaciones en cumplimiento de los Acuerdos de Paz</t>
  </si>
  <si>
    <t>(En Millones de Quetzales)</t>
  </si>
  <si>
    <t>Descripción</t>
  </si>
  <si>
    <t>Salud, Agua y Saneamiento</t>
  </si>
  <si>
    <t>Educación, Ciencia y Cultura</t>
  </si>
  <si>
    <t>Vivienda</t>
  </si>
  <si>
    <t>Seguridad Interna</t>
  </si>
  <si>
    <t>Organismo Judicial y Corte de Constitucionalidad</t>
  </si>
  <si>
    <t>Ministerio Público</t>
  </si>
  <si>
    <t>(En millones de Quetzales)</t>
  </si>
  <si>
    <t>Vigente</t>
  </si>
  <si>
    <t>Concepto</t>
  </si>
  <si>
    <t>%</t>
  </si>
  <si>
    <t>Remuneraciones</t>
  </si>
  <si>
    <t>Servicios de la Deuda Pública</t>
  </si>
  <si>
    <t>Inversión Física</t>
  </si>
  <si>
    <t>Aportes Institucionales</t>
  </si>
  <si>
    <t>Clases Pasivas</t>
  </si>
  <si>
    <t>Consejos de Desarrollo</t>
  </si>
  <si>
    <t>Fuente: Ministerio de Finanzas Públicas. SICOIN</t>
  </si>
  <si>
    <t>Rigidez Presupuestaria de los Ingresos Corrientes (sin donaciones)</t>
  </si>
  <si>
    <t>Iva Paz*</t>
  </si>
  <si>
    <t xml:space="preserve"> </t>
  </si>
  <si>
    <t>Recomendado</t>
  </si>
  <si>
    <t>Variación</t>
  </si>
  <si>
    <t>(a)</t>
  </si>
  <si>
    <t>(b)</t>
  </si>
  <si>
    <t>(d)</t>
  </si>
  <si>
    <t>(c)</t>
  </si>
  <si>
    <t>(c-b)</t>
  </si>
  <si>
    <t>Municipalidades (10.%)</t>
  </si>
  <si>
    <t>Universidad de San Carlos de Guatemala (5%)</t>
  </si>
  <si>
    <t>Organismo Judicial (4%)</t>
  </si>
  <si>
    <t>Deporte Federado (1.50%)</t>
  </si>
  <si>
    <t>Deporte no Federado (0.75%)</t>
  </si>
  <si>
    <t>Educación Física, Recreación y Deportes (0.75%)</t>
  </si>
  <si>
    <t>ok</t>
  </si>
  <si>
    <t>%  2021</t>
  </si>
  <si>
    <t>Fuente: Ministerio de Finanzas Públicas. SICOIN.</t>
  </si>
  <si>
    <t>Nota: pueden existir diferencias por redondeo.</t>
  </si>
  <si>
    <t>PROYECTO Presupuesto Ciudadano 2022</t>
  </si>
  <si>
    <t>%  2022</t>
  </si>
  <si>
    <t>Presupuesto 2021 y Proyecto  2022</t>
  </si>
  <si>
    <t>* No incluye municipalidades ni Consejos de Desarrollo porque se muestran específicamente sus asignaciones. Tampoco incluye, asignación noejecutable de la Dirección General de Caminos, ya que la normativa legal no los faculta para utilizar la fuente de financiamiento, ni las asignaciones en prevision que forman parte del presupuesto de la Entidad Obligaciones del Esado a cargo del Tesoro.</t>
  </si>
  <si>
    <t>** No incluye municipalidades porque se muestran especificamente sus asignaciones.</t>
  </si>
  <si>
    <t>Corte de Constitucionalidad (5% del OJ)</t>
  </si>
  <si>
    <t>Otros destinos específicos</t>
  </si>
</sst>
</file>

<file path=xl/styles.xml><?xml version="1.0" encoding="utf-8"?>
<styleSheet xmlns="http://schemas.openxmlformats.org/spreadsheetml/2006/main">
  <numFmts count="25">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0.0"/>
    <numFmt numFmtId="173" formatCode="_([$€-2]* #,##0.00_);_([$€-2]* \(#,##0.00\);_([$€-2]* &quot;-&quot;??_)"/>
    <numFmt numFmtId="174" formatCode="0.0000000%"/>
    <numFmt numFmtId="175" formatCode="0.0%"/>
    <numFmt numFmtId="176" formatCode="&quot;Q&quot;#,##0.0"/>
    <numFmt numFmtId="177" formatCode="_(* #,##0.000_);_(* \(#,##0.000\);_(* &quot;-&quot;??_);_(@_)"/>
    <numFmt numFmtId="178" formatCode="#,##0.0_);[Red]\(#,##0.0\)"/>
    <numFmt numFmtId="179" formatCode="#,##0.000000"/>
    <numFmt numFmtId="180" formatCode="&quot;Q&quot;#,##0.00"/>
  </numFmts>
  <fonts count="62">
    <font>
      <sz val="10"/>
      <name val="Arial"/>
      <family val="2"/>
    </font>
    <font>
      <sz val="11"/>
      <color indexed="8"/>
      <name val="Calibri"/>
      <family val="2"/>
    </font>
    <font>
      <b/>
      <sz val="10"/>
      <name val="Arial"/>
      <family val="2"/>
    </font>
    <font>
      <sz val="11"/>
      <name val="Calibri"/>
      <family val="2"/>
    </font>
    <font>
      <b/>
      <sz val="11"/>
      <name val="Calibri"/>
      <family val="2"/>
    </font>
    <font>
      <b/>
      <u val="single"/>
      <sz val="11"/>
      <name val="Calibri"/>
      <family val="2"/>
    </font>
    <font>
      <sz val="10"/>
      <color indexed="8"/>
      <name val="Arial"/>
      <family val="2"/>
    </font>
    <font>
      <sz val="10"/>
      <name val="Book Antiqua"/>
      <family val="1"/>
    </font>
    <font>
      <sz val="10"/>
      <name val="Courier"/>
      <family val="3"/>
    </font>
    <font>
      <b/>
      <sz val="14"/>
      <name val="Calibri"/>
      <family val="2"/>
    </font>
    <font>
      <b/>
      <sz val="12"/>
      <name val="Calibri"/>
      <family val="2"/>
    </font>
    <font>
      <sz val="12"/>
      <name val="Calibri"/>
      <family val="2"/>
    </font>
    <font>
      <b/>
      <u val="single"/>
      <sz val="12"/>
      <name val="Calibri"/>
      <family val="2"/>
    </font>
    <font>
      <u val="single"/>
      <sz val="10"/>
      <color indexed="12"/>
      <name val="Arial"/>
      <family val="2"/>
    </font>
    <font>
      <u val="single"/>
      <sz val="10"/>
      <color indexed="36"/>
      <name val="Arial"/>
      <family val="2"/>
    </font>
    <font>
      <sz val="8"/>
      <name val="Arial"/>
      <family val="2"/>
    </font>
    <font>
      <sz val="16"/>
      <name val="Arial"/>
      <family val="2"/>
    </font>
    <font>
      <b/>
      <sz val="18"/>
      <name val="Calibri"/>
      <family val="2"/>
    </font>
    <font>
      <sz val="18"/>
      <name val="Arial"/>
      <family val="2"/>
    </font>
    <font>
      <sz val="10"/>
      <color indexed="8"/>
      <name val="Calibri"/>
      <family val="0"/>
    </font>
    <font>
      <b/>
      <sz val="10"/>
      <color indexed="8"/>
      <name val="Calibri"/>
      <family val="0"/>
    </font>
    <font>
      <b/>
      <sz val="12"/>
      <color indexed="8"/>
      <name val="Calibri"/>
      <family val="0"/>
    </font>
    <font>
      <b/>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0"/>
      <color indexed="10"/>
      <name val="Arial"/>
      <family val="2"/>
    </font>
    <font>
      <b/>
      <sz val="18"/>
      <color indexed="8"/>
      <name val="Calibri"/>
      <family val="0"/>
    </font>
    <font>
      <b/>
      <sz val="14"/>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9FF66"/>
        <bgColor indexed="64"/>
      </patternFill>
    </fill>
    <fill>
      <patternFill patternType="solid">
        <fgColor rgb="FFCCFF66"/>
        <bgColor indexed="64"/>
      </patternFill>
    </fill>
    <fill>
      <patternFill patternType="solid">
        <fgColor rgb="FF92D050"/>
        <bgColor indexed="64"/>
      </patternFill>
    </fill>
    <fill>
      <patternFill patternType="solid">
        <fgColor rgb="FF99FF33"/>
        <bgColor indexed="64"/>
      </patternFill>
    </fill>
    <fill>
      <patternFill patternType="solid">
        <fgColor rgb="FFB3FFB3"/>
        <bgColor indexed="64"/>
      </patternFill>
    </fill>
    <fill>
      <patternFill patternType="solid">
        <fgColor theme="4" tint="0.7999799847602844"/>
        <bgColor indexed="64"/>
      </patternFill>
    </fill>
    <fill>
      <patternFill patternType="solid">
        <fgColor rgb="FFE5FFE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top/>
      <bottom/>
    </border>
    <border>
      <left style="thin"/>
      <right style="thin"/>
      <top style="thin"/>
      <bottom/>
    </border>
    <border>
      <left/>
      <right style="thin"/>
      <top/>
      <bottom style="thin"/>
    </border>
    <border>
      <left/>
      <right style="thin"/>
      <top/>
      <bottom/>
    </border>
    <border>
      <left/>
      <right/>
      <top style="thin"/>
      <bottom/>
    </border>
    <border>
      <left/>
      <right style="thin"/>
      <top style="thin"/>
      <bottom/>
    </border>
    <border>
      <left style="thin"/>
      <right/>
      <top style="thin"/>
      <bottom/>
    </border>
    <border>
      <left style="thin"/>
      <right/>
      <top/>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0" fontId="6" fillId="0" borderId="0">
      <alignment vertical="top"/>
      <protection/>
    </xf>
    <xf numFmtId="173" fontId="7"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8" fillId="0" borderId="0">
      <alignment/>
      <protection/>
    </xf>
    <xf numFmtId="0" fontId="0" fillId="0" borderId="0">
      <alignment/>
      <protection/>
    </xf>
    <xf numFmtId="0" fontId="43" fillId="0" borderId="0">
      <alignment/>
      <protection/>
    </xf>
    <xf numFmtId="0" fontId="0" fillId="31" borderId="4" applyNumberFormat="0" applyFont="0" applyAlignment="0" applyProtection="0"/>
    <xf numFmtId="9" fontId="0" fillId="0" borderId="0" applyFont="0" applyFill="0" applyBorder="0" applyAlignment="0" applyProtection="0"/>
    <xf numFmtId="0" fontId="53" fillId="20"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10">
    <xf numFmtId="0" fontId="0" fillId="0" borderId="0" xfId="0" applyAlignment="1">
      <alignment/>
    </xf>
    <xf numFmtId="0" fontId="2" fillId="0" borderId="0" xfId="0" applyFont="1" applyAlignment="1">
      <alignment horizontal="center"/>
    </xf>
    <xf numFmtId="0" fontId="3" fillId="32" borderId="10" xfId="0" applyFont="1" applyFill="1" applyBorder="1" applyAlignment="1">
      <alignment/>
    </xf>
    <xf numFmtId="0" fontId="2" fillId="0" borderId="0" xfId="0" applyFont="1" applyAlignment="1">
      <alignment/>
    </xf>
    <xf numFmtId="172" fontId="0" fillId="32" borderId="10" xfId="0" applyNumberFormat="1" applyFill="1" applyBorder="1" applyAlignment="1">
      <alignment/>
    </xf>
    <xf numFmtId="0" fontId="3" fillId="32" borderId="11" xfId="0" applyFont="1" applyFill="1" applyBorder="1" applyAlignment="1">
      <alignment/>
    </xf>
    <xf numFmtId="0" fontId="10" fillId="0" borderId="0" xfId="0" applyFont="1" applyAlignment="1">
      <alignment/>
    </xf>
    <xf numFmtId="0" fontId="11" fillId="32" borderId="12" xfId="0" applyFont="1" applyFill="1" applyBorder="1" applyAlignment="1">
      <alignment/>
    </xf>
    <xf numFmtId="0" fontId="11" fillId="32" borderId="10" xfId="0" applyFont="1" applyFill="1" applyBorder="1" applyAlignment="1">
      <alignment/>
    </xf>
    <xf numFmtId="0" fontId="11" fillId="0" borderId="0" xfId="0" applyFont="1" applyAlignment="1">
      <alignment/>
    </xf>
    <xf numFmtId="0" fontId="11" fillId="32" borderId="0" xfId="0" applyFont="1" applyFill="1" applyBorder="1" applyAlignment="1">
      <alignment/>
    </xf>
    <xf numFmtId="9" fontId="11" fillId="32" borderId="0" xfId="0" applyNumberFormat="1" applyFont="1" applyFill="1" applyBorder="1" applyAlignment="1">
      <alignment horizontal="left"/>
    </xf>
    <xf numFmtId="0" fontId="11" fillId="32" borderId="0" xfId="0" applyFont="1" applyFill="1" applyBorder="1" applyAlignment="1">
      <alignment horizontal="left"/>
    </xf>
    <xf numFmtId="10" fontId="11" fillId="32" borderId="0" xfId="0" applyNumberFormat="1" applyFont="1" applyFill="1" applyBorder="1" applyAlignment="1">
      <alignment horizontal="left"/>
    </xf>
    <xf numFmtId="49" fontId="3" fillId="32" borderId="10" xfId="0" applyNumberFormat="1" applyFont="1" applyFill="1" applyBorder="1" applyAlignment="1">
      <alignment/>
    </xf>
    <xf numFmtId="0" fontId="2" fillId="0" borderId="0" xfId="0" applyFont="1" applyAlignment="1">
      <alignment horizontal="left"/>
    </xf>
    <xf numFmtId="0" fontId="0" fillId="0" borderId="0" xfId="0" applyFill="1" applyAlignment="1">
      <alignment horizontal="center"/>
    </xf>
    <xf numFmtId="172" fontId="0" fillId="0" borderId="0" xfId="0" applyNumberFormat="1" applyAlignment="1">
      <alignment/>
    </xf>
    <xf numFmtId="0" fontId="0" fillId="0" borderId="0" xfId="0" applyFill="1" applyAlignment="1">
      <alignment/>
    </xf>
    <xf numFmtId="0" fontId="3" fillId="0" borderId="13" xfId="0" applyFont="1" applyFill="1" applyBorder="1" applyAlignment="1">
      <alignment/>
    </xf>
    <xf numFmtId="0" fontId="0" fillId="0" borderId="13" xfId="0" applyBorder="1" applyAlignment="1">
      <alignment/>
    </xf>
    <xf numFmtId="0" fontId="0" fillId="0" borderId="0" xfId="0" applyBorder="1" applyAlignment="1">
      <alignment/>
    </xf>
    <xf numFmtId="175" fontId="0" fillId="0" borderId="0" xfId="0" applyNumberFormat="1" applyFill="1" applyBorder="1" applyAlignment="1">
      <alignment/>
    </xf>
    <xf numFmtId="175" fontId="0" fillId="0" borderId="0" xfId="0" applyNumberFormat="1" applyFill="1" applyAlignment="1">
      <alignment/>
    </xf>
    <xf numFmtId="0" fontId="9" fillId="0" borderId="0" xfId="0" applyFont="1" applyAlignment="1">
      <alignment horizontal="center"/>
    </xf>
    <xf numFmtId="0" fontId="11" fillId="32" borderId="13" xfId="0" applyFont="1" applyFill="1" applyBorder="1" applyAlignment="1">
      <alignment/>
    </xf>
    <xf numFmtId="0" fontId="16" fillId="0" borderId="0" xfId="0" applyFont="1" applyAlignment="1">
      <alignment/>
    </xf>
    <xf numFmtId="4" fontId="3" fillId="32" borderId="14" xfId="0" applyNumberFormat="1" applyFont="1" applyFill="1" applyBorder="1" applyAlignment="1">
      <alignment/>
    </xf>
    <xf numFmtId="49" fontId="0" fillId="33" borderId="0" xfId="0" applyNumberFormat="1" applyFill="1" applyBorder="1" applyAlignment="1">
      <alignment horizontal="right" vertical="justify"/>
    </xf>
    <xf numFmtId="176" fontId="11" fillId="32" borderId="10" xfId="0" applyNumberFormat="1" applyFont="1" applyFill="1" applyBorder="1" applyAlignment="1">
      <alignment/>
    </xf>
    <xf numFmtId="49" fontId="3" fillId="0" borderId="10" xfId="0" applyNumberFormat="1" applyFont="1" applyFill="1" applyBorder="1" applyAlignment="1">
      <alignment/>
    </xf>
    <xf numFmtId="4" fontId="0" fillId="0" borderId="0" xfId="0" applyNumberFormat="1" applyFill="1" applyAlignment="1">
      <alignment/>
    </xf>
    <xf numFmtId="0" fontId="2" fillId="0" borderId="0" xfId="0" applyFont="1" applyFill="1" applyAlignment="1">
      <alignment/>
    </xf>
    <xf numFmtId="0" fontId="2" fillId="0" borderId="0" xfId="0" applyFont="1" applyFill="1" applyBorder="1" applyAlignment="1">
      <alignment horizontal="center"/>
    </xf>
    <xf numFmtId="180" fontId="3" fillId="32" borderId="15" xfId="0" applyNumberFormat="1" applyFont="1" applyFill="1" applyBorder="1" applyAlignment="1">
      <alignment/>
    </xf>
    <xf numFmtId="172" fontId="0" fillId="32" borderId="0" xfId="0" applyNumberFormat="1" applyFill="1" applyBorder="1" applyAlignment="1">
      <alignment/>
    </xf>
    <xf numFmtId="10" fontId="0" fillId="32" borderId="15" xfId="0" applyNumberFormat="1" applyFill="1" applyBorder="1" applyAlignment="1">
      <alignment/>
    </xf>
    <xf numFmtId="175" fontId="0" fillId="0" borderId="15" xfId="0" applyNumberFormat="1" applyFill="1" applyBorder="1" applyAlignment="1">
      <alignment/>
    </xf>
    <xf numFmtId="175" fontId="3" fillId="0" borderId="15" xfId="0" applyNumberFormat="1" applyFont="1" applyFill="1" applyBorder="1" applyAlignment="1">
      <alignment/>
    </xf>
    <xf numFmtId="10" fontId="0" fillId="32" borderId="11" xfId="0" applyNumberFormat="1" applyFill="1" applyBorder="1" applyAlignment="1">
      <alignment/>
    </xf>
    <xf numFmtId="0" fontId="0" fillId="0" borderId="16" xfId="0" applyBorder="1" applyAlignment="1">
      <alignment/>
    </xf>
    <xf numFmtId="0" fontId="0" fillId="0" borderId="17" xfId="0" applyBorder="1" applyAlignment="1">
      <alignment/>
    </xf>
    <xf numFmtId="0" fontId="10" fillId="0" borderId="0" xfId="0" applyFont="1" applyFill="1" applyBorder="1" applyAlignment="1">
      <alignment horizontal="center"/>
    </xf>
    <xf numFmtId="0" fontId="4" fillId="0" borderId="0" xfId="0" applyFont="1" applyFill="1" applyBorder="1" applyAlignment="1">
      <alignment horizontal="center"/>
    </xf>
    <xf numFmtId="176" fontId="3" fillId="32" borderId="15" xfId="0" applyNumberFormat="1" applyFont="1" applyFill="1" applyBorder="1" applyAlignment="1">
      <alignment/>
    </xf>
    <xf numFmtId="176" fontId="3" fillId="0" borderId="15" xfId="0" applyNumberFormat="1" applyFont="1" applyFill="1" applyBorder="1" applyAlignment="1">
      <alignment/>
    </xf>
    <xf numFmtId="176" fontId="12" fillId="0" borderId="12" xfId="0" applyNumberFormat="1" applyFont="1" applyFill="1" applyBorder="1" applyAlignment="1">
      <alignment/>
    </xf>
    <xf numFmtId="176" fontId="11" fillId="0" borderId="12" xfId="0" applyNumberFormat="1" applyFont="1" applyFill="1" applyBorder="1" applyAlignment="1">
      <alignment/>
    </xf>
    <xf numFmtId="176" fontId="5" fillId="0" borderId="0" xfId="0" applyNumberFormat="1" applyFont="1" applyFill="1" applyBorder="1" applyAlignment="1">
      <alignment/>
    </xf>
    <xf numFmtId="176" fontId="3" fillId="0" borderId="0" xfId="0" applyNumberFormat="1" applyFont="1" applyFill="1" applyBorder="1" applyAlignment="1">
      <alignment/>
    </xf>
    <xf numFmtId="180" fontId="3" fillId="0" borderId="0" xfId="0" applyNumberFormat="1" applyFont="1" applyFill="1" applyBorder="1" applyAlignment="1">
      <alignment/>
    </xf>
    <xf numFmtId="0" fontId="0" fillId="0" borderId="0" xfId="0" applyFill="1" applyBorder="1" applyAlignment="1">
      <alignment/>
    </xf>
    <xf numFmtId="0" fontId="16" fillId="34" borderId="0" xfId="0" applyFont="1" applyFill="1" applyAlignment="1">
      <alignment/>
    </xf>
    <xf numFmtId="0" fontId="0" fillId="34" borderId="0" xfId="0" applyFill="1" applyAlignment="1">
      <alignment/>
    </xf>
    <xf numFmtId="0" fontId="16" fillId="35" borderId="0" xfId="0" applyFont="1" applyFill="1" applyAlignment="1">
      <alignment/>
    </xf>
    <xf numFmtId="0" fontId="0" fillId="35" borderId="0" xfId="0" applyFill="1" applyAlignment="1">
      <alignment/>
    </xf>
    <xf numFmtId="0" fontId="60" fillId="0" borderId="0" xfId="0" applyFont="1" applyFill="1" applyAlignment="1">
      <alignment/>
    </xf>
    <xf numFmtId="0" fontId="60" fillId="0" borderId="0" xfId="0" applyFont="1" applyFill="1" applyAlignment="1">
      <alignment horizontal="right"/>
    </xf>
    <xf numFmtId="172" fontId="0" fillId="0" borderId="18" xfId="0" applyNumberFormat="1" applyBorder="1" applyAlignment="1">
      <alignment/>
    </xf>
    <xf numFmtId="172" fontId="0" fillId="0" borderId="16" xfId="0" applyNumberFormat="1" applyBorder="1" applyAlignment="1">
      <alignment/>
    </xf>
    <xf numFmtId="0" fontId="61" fillId="0" borderId="0" xfId="0" applyFont="1" applyFill="1" applyAlignment="1">
      <alignment/>
    </xf>
    <xf numFmtId="4" fontId="0" fillId="32" borderId="11" xfId="0" applyNumberFormat="1" applyFill="1" applyBorder="1" applyAlignment="1">
      <alignment/>
    </xf>
    <xf numFmtId="0" fontId="10" fillId="36" borderId="13" xfId="0" applyFont="1" applyFill="1" applyBorder="1" applyAlignment="1">
      <alignment horizontal="center"/>
    </xf>
    <xf numFmtId="0" fontId="10" fillId="36" borderId="13" xfId="0" applyNumberFormat="1" applyFont="1" applyFill="1" applyBorder="1" applyAlignment="1">
      <alignment horizontal="center"/>
    </xf>
    <xf numFmtId="49" fontId="10" fillId="36" borderId="13" xfId="0" applyNumberFormat="1" applyFont="1" applyFill="1" applyBorder="1" applyAlignment="1">
      <alignment horizontal="center"/>
    </xf>
    <xf numFmtId="0" fontId="10" fillId="36" borderId="10" xfId="0" applyFont="1" applyFill="1" applyBorder="1" applyAlignment="1">
      <alignment horizontal="center"/>
    </xf>
    <xf numFmtId="0" fontId="10" fillId="36" borderId="11" xfId="0" applyFont="1" applyFill="1" applyBorder="1" applyAlignment="1">
      <alignment horizontal="center"/>
    </xf>
    <xf numFmtId="0" fontId="10" fillId="37" borderId="12" xfId="0" applyFont="1" applyFill="1" applyBorder="1" applyAlignment="1">
      <alignment horizontal="center"/>
    </xf>
    <xf numFmtId="0" fontId="11" fillId="37" borderId="0" xfId="0" applyFont="1" applyFill="1" applyBorder="1" applyAlignment="1">
      <alignment/>
    </xf>
    <xf numFmtId="176" fontId="12" fillId="37" borderId="10" xfId="0" applyNumberFormat="1" applyFont="1" applyFill="1" applyBorder="1" applyAlignment="1">
      <alignment/>
    </xf>
    <xf numFmtId="0" fontId="11" fillId="38" borderId="12" xfId="0" applyFont="1" applyFill="1" applyBorder="1" applyAlignment="1">
      <alignment/>
    </xf>
    <xf numFmtId="9" fontId="11" fillId="38" borderId="0" xfId="0" applyNumberFormat="1" applyFont="1" applyFill="1" applyBorder="1" applyAlignment="1">
      <alignment horizontal="left"/>
    </xf>
    <xf numFmtId="176" fontId="11" fillId="38" borderId="10" xfId="0" applyNumberFormat="1" applyFont="1" applyFill="1" applyBorder="1" applyAlignment="1">
      <alignment/>
    </xf>
    <xf numFmtId="10" fontId="11" fillId="38" borderId="0" xfId="0" applyNumberFormat="1" applyFont="1" applyFill="1" applyBorder="1" applyAlignment="1">
      <alignment horizontal="left"/>
    </xf>
    <xf numFmtId="0" fontId="11" fillId="38" borderId="19" xfId="0" applyFont="1" applyFill="1" applyBorder="1" applyAlignment="1">
      <alignment/>
    </xf>
    <xf numFmtId="10" fontId="11" fillId="38" borderId="20" xfId="0" applyNumberFormat="1" applyFont="1" applyFill="1" applyBorder="1" applyAlignment="1">
      <alignment horizontal="left"/>
    </xf>
    <xf numFmtId="176" fontId="11" fillId="38" borderId="11" xfId="0" applyNumberFormat="1" applyFont="1" applyFill="1" applyBorder="1" applyAlignment="1">
      <alignment/>
    </xf>
    <xf numFmtId="0" fontId="9" fillId="36" borderId="10" xfId="0" applyFont="1" applyFill="1" applyBorder="1" applyAlignment="1">
      <alignment horizontal="center"/>
    </xf>
    <xf numFmtId="0" fontId="4" fillId="36" borderId="13" xfId="0" applyFont="1" applyFill="1" applyBorder="1" applyAlignment="1">
      <alignment horizontal="center"/>
    </xf>
    <xf numFmtId="0" fontId="4" fillId="36" borderId="10" xfId="0" applyFont="1" applyFill="1" applyBorder="1" applyAlignment="1">
      <alignment horizontal="center"/>
    </xf>
    <xf numFmtId="0" fontId="2" fillId="36" borderId="10" xfId="0" applyFont="1" applyFill="1" applyBorder="1" applyAlignment="1">
      <alignment horizontal="center"/>
    </xf>
    <xf numFmtId="0" fontId="4" fillId="36" borderId="11" xfId="0" applyFont="1" applyFill="1" applyBorder="1" applyAlignment="1">
      <alignment horizontal="center"/>
    </xf>
    <xf numFmtId="0" fontId="2" fillId="36" borderId="11" xfId="0" applyFont="1" applyFill="1" applyBorder="1" applyAlignment="1">
      <alignment horizontal="center"/>
    </xf>
    <xf numFmtId="49" fontId="2" fillId="36" borderId="11" xfId="0" applyNumberFormat="1" applyFont="1" applyFill="1" applyBorder="1" applyAlignment="1">
      <alignment horizontal="center"/>
    </xf>
    <xf numFmtId="0" fontId="4" fillId="37" borderId="10" xfId="0" applyFont="1" applyFill="1" applyBorder="1" applyAlignment="1">
      <alignment/>
    </xf>
    <xf numFmtId="176" fontId="5" fillId="37" borderId="15" xfId="0" applyNumberFormat="1" applyFont="1" applyFill="1" applyBorder="1" applyAlignment="1">
      <alignment/>
    </xf>
    <xf numFmtId="175" fontId="5" fillId="37" borderId="15" xfId="0" applyNumberFormat="1" applyFont="1" applyFill="1" applyBorder="1" applyAlignment="1">
      <alignment/>
    </xf>
    <xf numFmtId="49" fontId="3" fillId="38" borderId="10" xfId="0" applyNumberFormat="1" applyFont="1" applyFill="1" applyBorder="1" applyAlignment="1">
      <alignment/>
    </xf>
    <xf numFmtId="176" fontId="3" fillId="38" borderId="15" xfId="0" applyNumberFormat="1" applyFont="1" applyFill="1" applyBorder="1" applyAlignment="1">
      <alignment/>
    </xf>
    <xf numFmtId="176" fontId="11" fillId="31" borderId="10" xfId="0" applyNumberFormat="1" applyFont="1" applyFill="1" applyBorder="1" applyAlignment="1">
      <alignment/>
    </xf>
    <xf numFmtId="176" fontId="11" fillId="31" borderId="11" xfId="0" applyNumberFormat="1" applyFont="1" applyFill="1" applyBorder="1" applyAlignment="1">
      <alignment/>
    </xf>
    <xf numFmtId="176" fontId="11" fillId="39" borderId="10" xfId="0" applyNumberFormat="1" applyFont="1" applyFill="1" applyBorder="1" applyAlignment="1">
      <alignment/>
    </xf>
    <xf numFmtId="176" fontId="11" fillId="39" borderId="11" xfId="0" applyNumberFormat="1" applyFont="1" applyFill="1" applyBorder="1" applyAlignment="1">
      <alignment/>
    </xf>
    <xf numFmtId="176" fontId="11" fillId="32" borderId="12" xfId="0" applyNumberFormat="1" applyFont="1" applyFill="1" applyBorder="1" applyAlignment="1">
      <alignment/>
    </xf>
    <xf numFmtId="176" fontId="3" fillId="40" borderId="15" xfId="0" applyNumberFormat="1" applyFont="1" applyFill="1" applyBorder="1" applyAlignment="1">
      <alignment/>
    </xf>
    <xf numFmtId="175" fontId="0" fillId="40" borderId="15" xfId="0" applyNumberFormat="1" applyFill="1" applyBorder="1" applyAlignment="1">
      <alignment/>
    </xf>
    <xf numFmtId="175" fontId="3" fillId="40" borderId="15" xfId="0" applyNumberFormat="1" applyFont="1" applyFill="1" applyBorder="1" applyAlignment="1">
      <alignment/>
    </xf>
    <xf numFmtId="0" fontId="2" fillId="0" borderId="16" xfId="0" applyNumberFormat="1" applyFont="1" applyFill="1" applyBorder="1" applyAlignment="1">
      <alignment vertical="justify"/>
    </xf>
    <xf numFmtId="0" fontId="9" fillId="0" borderId="0" xfId="0" applyFont="1" applyAlignment="1">
      <alignment horizontal="center"/>
    </xf>
    <xf numFmtId="0" fontId="9" fillId="0" borderId="0" xfId="0" applyFont="1" applyBorder="1" applyAlignment="1">
      <alignment horizontal="center"/>
    </xf>
    <xf numFmtId="0" fontId="10" fillId="0" borderId="0" xfId="0" applyFont="1" applyAlignment="1">
      <alignment horizontal="center"/>
    </xf>
    <xf numFmtId="0" fontId="10" fillId="36" borderId="18" xfId="0" applyFont="1" applyFill="1" applyBorder="1" applyAlignment="1">
      <alignment horizontal="center" vertical="center"/>
    </xf>
    <xf numFmtId="0" fontId="10" fillId="36" borderId="12" xfId="0" applyFont="1" applyFill="1" applyBorder="1" applyAlignment="1">
      <alignment horizontal="center" vertical="center"/>
    </xf>
    <xf numFmtId="0" fontId="0" fillId="36" borderId="19" xfId="0" applyFill="1" applyBorder="1" applyAlignment="1">
      <alignment/>
    </xf>
    <xf numFmtId="0" fontId="17" fillId="36" borderId="17" xfId="0" applyFont="1" applyFill="1" applyBorder="1" applyAlignment="1">
      <alignment horizontal="left" vertical="center" indent="2"/>
    </xf>
    <xf numFmtId="0" fontId="17" fillId="36" borderId="15" xfId="0" applyFont="1" applyFill="1" applyBorder="1" applyAlignment="1">
      <alignment horizontal="left" vertical="center" indent="2"/>
    </xf>
    <xf numFmtId="0" fontId="18" fillId="36" borderId="14" xfId="0" applyFont="1" applyFill="1" applyBorder="1" applyAlignment="1">
      <alignment horizontal="left" indent="2"/>
    </xf>
    <xf numFmtId="0" fontId="9" fillId="36" borderId="13" xfId="0" applyFont="1" applyFill="1" applyBorder="1" applyAlignment="1">
      <alignment horizontal="center" vertical="center"/>
    </xf>
    <xf numFmtId="0" fontId="9" fillId="36" borderId="10" xfId="0" applyFont="1" applyFill="1" applyBorder="1" applyAlignment="1">
      <alignment horizontal="center" vertical="center"/>
    </xf>
    <xf numFmtId="0" fontId="9" fillId="36" borderId="11" xfId="0" applyFont="1"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definido"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Proyecto de Presupuesto 2022,
</a:t>
            </a:r>
            <a:r>
              <a:rPr lang="en-US" cap="none" sz="1800" b="1" i="0" u="none" baseline="0">
                <a:solidFill>
                  <a:srgbClr val="000000"/>
                </a:solidFill>
              </a:rPr>
              <a:t>Rigidez de los Ingresos Corrientes
</a:t>
            </a:r>
            <a:r>
              <a:rPr lang="en-US" cap="none" sz="1800" b="1" i="0" u="none" baseline="0">
                <a:solidFill>
                  <a:srgbClr val="000000"/>
                </a:solidFill>
              </a:rPr>
              <a:t>(En millones Q. y porcentajes)</a:t>
            </a:r>
          </a:p>
        </c:rich>
      </c:tx>
      <c:layout>
        <c:manualLayout>
          <c:xMode val="factor"/>
          <c:yMode val="factor"/>
          <c:x val="-0.0015"/>
          <c:y val="-0.025"/>
        </c:manualLayout>
      </c:layout>
      <c:spPr>
        <a:noFill/>
        <a:ln w="3175">
          <a:noFill/>
        </a:ln>
      </c:spPr>
    </c:title>
    <c:plotArea>
      <c:layout>
        <c:manualLayout>
          <c:xMode val="edge"/>
          <c:yMode val="edge"/>
          <c:x val="0.1855"/>
          <c:y val="0.25825"/>
          <c:w val="0.638"/>
          <c:h val="0.57"/>
        </c:manualLayout>
      </c:layout>
      <c:doughnutChart>
        <c:varyColors val="1"/>
        <c:ser>
          <c:idx val="0"/>
          <c:order val="0"/>
          <c:tx>
            <c:v>Concepto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2D050"/>
              </a:soli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00B0F0"/>
              </a:solidFill>
              <a:ln w="3175">
                <a:noFill/>
              </a:ln>
              <a:effectLst>
                <a:outerShdw dist="35921" dir="2700000" algn="br">
                  <a:prstClr val="black"/>
                </a:outerShdw>
              </a:effectLst>
            </c:spPr>
          </c:dPt>
          <c:dPt>
            <c:idx val="3"/>
            <c:spPr>
              <a:solidFill>
                <a:srgbClr val="B3A2C7"/>
              </a:soli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solidFill>
                <a:srgbClr val="008000"/>
              </a:soli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solidFill>
                <a:srgbClr val="D60093"/>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1"/>
              <c:showVal val="1"/>
              <c:showBubbleSize val="0"/>
              <c:showCatName val="1"/>
              <c:showSerName val="0"/>
              <c:showPercent val="1"/>
              <c:separator>
</c:separator>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1"/>
            <c:showVal val="1"/>
            <c:showBubbleSize val="0"/>
            <c:showCatName val="1"/>
            <c:showSerName val="0"/>
            <c:showLeaderLines val="0"/>
            <c:showPercent val="1"/>
            <c:separator>
</c:separator>
          </c:dLbls>
          <c:cat>
            <c:strRef>
              <c:f>'Rigidez presupuestaria'!$A$12:$A$21</c:f>
              <c:strCache/>
            </c:strRef>
          </c:cat>
          <c:val>
            <c:numRef>
              <c:f>'Rigidez presupuestaria'!$F$12:$F$21</c:f>
              <c:numCache/>
            </c:numRef>
          </c:val>
        </c:ser>
        <c:holeSize val="50"/>
      </c:doughnut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Presupuesto 2021 y Proyecto 2022
</a:t>
            </a:r>
            <a:r>
              <a:rPr lang="en-US" cap="none" sz="1800" b="1" i="0" u="none" baseline="0">
                <a:solidFill>
                  <a:srgbClr val="000000"/>
                </a:solidFill>
              </a:rPr>
              <a:t>Rigidez presupuesaria de los Ingresos Corrientes
</a:t>
            </a:r>
            <a:r>
              <a:rPr lang="en-US" cap="none" sz="1800" b="1" i="0" u="none" baseline="0">
                <a:solidFill>
                  <a:srgbClr val="000000"/>
                </a:solidFill>
              </a:rPr>
              <a:t>(En porcentajes)</a:t>
            </a:r>
          </a:p>
        </c:rich>
      </c:tx>
      <c:layout>
        <c:manualLayout>
          <c:xMode val="factor"/>
          <c:yMode val="factor"/>
          <c:x val="0.00225"/>
          <c:y val="-0.02675"/>
        </c:manualLayout>
      </c:layout>
      <c:spPr>
        <a:noFill/>
        <a:ln w="3175">
          <a:noFill/>
        </a:ln>
      </c:spPr>
    </c:title>
    <c:plotArea>
      <c:layout>
        <c:manualLayout>
          <c:xMode val="edge"/>
          <c:yMode val="edge"/>
          <c:x val="0.00075"/>
          <c:y val="0.1135"/>
          <c:w val="0.996"/>
          <c:h val="0.79275"/>
        </c:manualLayout>
      </c:layout>
      <c:barChart>
        <c:barDir val="bar"/>
        <c:grouping val="clustered"/>
        <c:varyColors val="0"/>
        <c:ser>
          <c:idx val="1"/>
          <c:order val="0"/>
          <c:tx>
            <c:v>Aprobado 2021</c:v>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'Rigidez presupuestaria'!$A$12:$A$21</c:f>
              <c:strCache/>
            </c:strRef>
          </c:cat>
          <c:val>
            <c:numRef>
              <c:f>'Rigidez presupuestaria'!$C$12:$C$21</c:f>
              <c:numCache/>
            </c:numRef>
          </c:val>
        </c:ser>
        <c:ser>
          <c:idx val="3"/>
          <c:order val="1"/>
          <c:tx>
            <c:v>Vigente 2021</c:v>
          </c:tx>
          <c:spPr>
            <a:solidFill>
              <a:srgbClr val="FF7C80"/>
            </a:solidFill>
            <a:ln w="12700">
              <a:solidFill>
                <a:srgbClr val="99CC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'Rigidez presupuestaria'!$A$12:$A$21</c:f>
              <c:strCache/>
            </c:strRef>
          </c:cat>
          <c:val>
            <c:numRef>
              <c:f>'Rigidez presupuestaria'!$E$12:$E$21</c:f>
              <c:numCache/>
            </c:numRef>
          </c:val>
        </c:ser>
        <c:ser>
          <c:idx val="5"/>
          <c:order val="2"/>
          <c:tx>
            <c:v>Recomendado 2022</c:v>
          </c:tx>
          <c:spPr>
            <a:solidFill>
              <a:srgbClr val="92D050"/>
            </a:solidFill>
            <a:ln w="12700">
              <a:solidFill>
                <a:srgbClr val="FFCC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'Rigidez presupuestaria'!$A$12:$A$21</c:f>
              <c:strCache/>
            </c:strRef>
          </c:cat>
          <c:val>
            <c:numRef>
              <c:f>'Rigidez presupuestaria'!$G$12:$G$21</c:f>
              <c:numCache/>
            </c:numRef>
          </c:val>
        </c:ser>
        <c:axId val="29656617"/>
        <c:axId val="65582962"/>
      </c:barChart>
      <c:catAx>
        <c:axId val="2965661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5582962"/>
        <c:crosses val="autoZero"/>
        <c:auto val="1"/>
        <c:lblOffset val="100"/>
        <c:tickLblSkip val="1"/>
        <c:noMultiLvlLbl val="0"/>
      </c:catAx>
      <c:valAx>
        <c:axId val="65582962"/>
        <c:scaling>
          <c:orientation val="minMax"/>
        </c:scaling>
        <c:axPos val="b"/>
        <c:title>
          <c:tx>
            <c:rich>
              <a:bodyPr vert="horz" rot="-5400000" anchor="ctr"/>
              <a:lstStyle/>
              <a:p>
                <a:pPr algn="ctr">
                  <a:defRPr/>
                </a:pPr>
                <a:r>
                  <a:rPr lang="en-US" cap="none" sz="1000" b="1" i="0" u="none" baseline="0">
                    <a:solidFill>
                      <a:srgbClr val="000000"/>
                    </a:solidFill>
                  </a:rPr>
                  <a:t>Porcentaje</a:t>
                </a:r>
              </a:p>
            </c:rich>
          </c:tx>
          <c:layout>
            <c:manualLayout>
              <c:xMode val="factor"/>
              <c:yMode val="factor"/>
              <c:x val="0.2055"/>
              <c:y val="0.128"/>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1" i="0" u="none" baseline="0">
                <a:solidFill>
                  <a:srgbClr val="000000"/>
                </a:solidFill>
              </a:defRPr>
            </a:pPr>
          </a:p>
        </c:txPr>
        <c:crossAx val="2965661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1200" b="1" i="0" u="none" baseline="0">
                <a:solidFill>
                  <a:srgbClr val="000000"/>
                </a:solidFill>
              </a:defRPr>
            </a:pPr>
          </a:p>
        </c:txPr>
      </c:dTable>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Presupuesto 2021 y Proyecto 2022
</a:t>
            </a:r>
            <a:r>
              <a:rPr lang="en-US" cap="none" sz="1800" b="1" i="0" u="none" baseline="0">
                <a:solidFill>
                  <a:srgbClr val="000000"/>
                </a:solidFill>
              </a:rPr>
              <a:t>Aportes Constitucionales
</a:t>
            </a:r>
            <a:r>
              <a:rPr lang="en-US" cap="none" sz="1400" b="1" i="0" u="none" baseline="0">
                <a:solidFill>
                  <a:srgbClr val="000000"/>
                </a:solidFill>
              </a:rPr>
              <a:t>(En millones Q. y porcentaje)</a:t>
            </a:r>
          </a:p>
        </c:rich>
      </c:tx>
      <c:layout>
        <c:manualLayout>
          <c:xMode val="factor"/>
          <c:yMode val="factor"/>
          <c:x val="0.00125"/>
          <c:y val="0.0055"/>
        </c:manualLayout>
      </c:layout>
      <c:spPr>
        <a:noFill/>
        <a:ln w="3175">
          <a:noFill/>
        </a:ln>
      </c:spPr>
    </c:title>
    <c:view3D>
      <c:rotX val="15"/>
      <c:hPercent val="194"/>
      <c:rotY val="20"/>
      <c:depthPercent val="100"/>
      <c:rAngAx val="1"/>
    </c:view3D>
    <c:plotArea>
      <c:layout>
        <c:manualLayout>
          <c:xMode val="edge"/>
          <c:yMode val="edge"/>
          <c:x val="0.00675"/>
          <c:y val="0.20325"/>
          <c:w val="0.9945"/>
          <c:h val="0.71375"/>
        </c:manualLayout>
      </c:layout>
      <c:bar3DChart>
        <c:barDir val="bar"/>
        <c:grouping val="clustered"/>
        <c:varyColors val="0"/>
        <c:ser>
          <c:idx val="0"/>
          <c:order val="0"/>
          <c:tx>
            <c:v>Aprobado 2021</c:v>
          </c:tx>
          <c:spPr>
            <a:solidFill>
              <a:srgbClr val="FAC09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'Aportes constitucionales'!$A$13:$A$19</c:f>
              <c:strCache/>
            </c:strRef>
          </c:cat>
          <c:val>
            <c:numRef>
              <c:f>'Aportes constitucionales'!$C$13:$C$19</c:f>
              <c:numCache/>
            </c:numRef>
          </c:val>
          <c:shape val="box"/>
        </c:ser>
        <c:ser>
          <c:idx val="1"/>
          <c:order val="1"/>
          <c:tx>
            <c:v>Vigente 2021</c:v>
          </c:tx>
          <c:spPr>
            <a:solidFill>
              <a:srgbClr val="66FF33"/>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'Aportes constitucionales'!$A$13:$A$19</c:f>
              <c:strCache/>
            </c:strRef>
          </c:cat>
          <c:val>
            <c:numRef>
              <c:f>'Aportes constitucionales'!$D$13:$D$19</c:f>
              <c:numCache/>
            </c:numRef>
          </c:val>
          <c:shape val="box"/>
        </c:ser>
        <c:ser>
          <c:idx val="2"/>
          <c:order val="2"/>
          <c:tx>
            <c:v>Recomendado 2022</c:v>
          </c:tx>
          <c:spPr>
            <a:solidFill>
              <a:srgbClr val="00B0F0"/>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'Aportes constitucionales'!$A$13:$A$19</c:f>
              <c:strCache/>
            </c:strRef>
          </c:cat>
          <c:val>
            <c:numRef>
              <c:f>'Aportes constitucionales'!$E$13:$E$19</c:f>
              <c:numCache/>
            </c:numRef>
          </c:val>
          <c:shape val="box"/>
        </c:ser>
        <c:shape val="box"/>
        <c:axId val="53375747"/>
        <c:axId val="10619676"/>
      </c:bar3DChart>
      <c:catAx>
        <c:axId val="5337574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0619676"/>
        <c:crosses val="autoZero"/>
        <c:auto val="1"/>
        <c:lblOffset val="100"/>
        <c:tickLblSkip val="1"/>
        <c:noMultiLvlLbl val="0"/>
      </c:catAx>
      <c:valAx>
        <c:axId val="10619676"/>
        <c:scaling>
          <c:orientation val="minMax"/>
        </c:scaling>
        <c:axPos val="b"/>
        <c:majorGridlines>
          <c:spPr>
            <a:ln w="3175">
              <a:solidFill>
                <a:srgbClr val="9933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337574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1" i="0" u="none" baseline="0">
                <a:solidFill>
                  <a:srgbClr val="000000"/>
                </a:solidFill>
              </a:defRPr>
            </a:pPr>
          </a:p>
        </c:txPr>
      </c:dTable>
      <c:spPr>
        <a:noFill/>
        <a:ln>
          <a:noFill/>
        </a:ln>
      </c:spPr>
    </c:plotArea>
    <c:floor>
      <c:spPr>
        <a:noFill/>
        <a:ln w="3175">
          <a:solidFill>
            <a:srgbClr val="808080"/>
          </a:solidFill>
        </a:ln>
      </c:spPr>
      <c:thickness val="0"/>
    </c:floor>
    <c:sideWall>
      <c:spPr>
        <a:noFill/>
        <a:ln w="25400">
          <a:solidFill>
            <a:srgbClr val="99CC00"/>
          </a:solidFill>
        </a:ln>
      </c:spPr>
      <c:thickness val="0"/>
    </c:sideWall>
    <c:backWall>
      <c:spPr>
        <a:noFill/>
        <a:ln w="25400">
          <a:solidFill>
            <a:srgbClr val="99CC00"/>
          </a:solid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Presupuesto 2021 y Proyecto 2022,
</a:t>
            </a:r>
            <a:r>
              <a:rPr lang="en-US" cap="none" sz="1800" b="1" i="0" u="none" baseline="0">
                <a:solidFill>
                  <a:srgbClr val="000000"/>
                </a:solidFill>
              </a:rPr>
              <a:t>Asignaciones en cumplimiento de los Acuerdos de Paz
</a:t>
            </a:r>
            <a:r>
              <a:rPr lang="en-US" cap="none" sz="1800" b="1" i="0" u="none" baseline="0">
                <a:solidFill>
                  <a:srgbClr val="000000"/>
                </a:solidFill>
              </a:rPr>
              <a:t>(En millones Q.)</a:t>
            </a:r>
          </a:p>
        </c:rich>
      </c:tx>
      <c:layout>
        <c:manualLayout>
          <c:xMode val="factor"/>
          <c:yMode val="factor"/>
          <c:x val="-0.02225"/>
          <c:y val="0.027"/>
        </c:manualLayout>
      </c:layout>
      <c:spPr>
        <a:noFill/>
        <a:ln w="3175">
          <a:noFill/>
        </a:ln>
      </c:spPr>
    </c:title>
    <c:view3D>
      <c:rotX val="15"/>
      <c:rotY val="20"/>
      <c:depthPercent val="100"/>
      <c:rAngAx val="0"/>
      <c:perspective val="30"/>
    </c:view3D>
    <c:plotArea>
      <c:layout>
        <c:manualLayout>
          <c:xMode val="edge"/>
          <c:yMode val="edge"/>
          <c:x val="0.016"/>
          <c:y val="0.13825"/>
          <c:w val="0.97275"/>
          <c:h val="0.7935"/>
        </c:manualLayout>
      </c:layout>
      <c:bar3DChart>
        <c:barDir val="col"/>
        <c:grouping val="clustered"/>
        <c:varyColors val="0"/>
        <c:ser>
          <c:idx val="0"/>
          <c:order val="0"/>
          <c:tx>
            <c:v>Aprobado 2021</c:v>
          </c:tx>
          <c:spPr>
            <a:solidFill>
              <a:srgbClr val="FFC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'Asig Cump Acdos Paz'!$A$13:$A$18</c:f>
              <c:strCache/>
            </c:strRef>
          </c:cat>
          <c:val>
            <c:numRef>
              <c:f>'Asig Cump Acdos Paz'!$B$13:$B$18</c:f>
              <c:numCache/>
            </c:numRef>
          </c:val>
          <c:shape val="cylinder"/>
        </c:ser>
        <c:ser>
          <c:idx val="1"/>
          <c:order val="1"/>
          <c:tx>
            <c:v>Vigente 2021</c:v>
          </c:tx>
          <c:spPr>
            <a:solidFill>
              <a:srgbClr val="31859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'Asig Cump Acdos Paz'!$A$13:$A$18</c:f>
              <c:strCache/>
            </c:strRef>
          </c:cat>
          <c:val>
            <c:numRef>
              <c:f>'Asig Cump Acdos Paz'!$C$13:$C$18</c:f>
              <c:numCache/>
            </c:numRef>
          </c:val>
          <c:shape val="cylinder"/>
        </c:ser>
        <c:ser>
          <c:idx val="2"/>
          <c:order val="2"/>
          <c:tx>
            <c:v>Recomendado 2022</c:v>
          </c:tx>
          <c:spPr>
            <a:solidFill>
              <a:srgbClr val="66FF3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'Asig Cump Acdos Paz'!$A$13:$A$18</c:f>
              <c:strCache/>
            </c:strRef>
          </c:cat>
          <c:val>
            <c:numRef>
              <c:f>'Asig Cump Acdos Paz'!$D$13:$D$18</c:f>
              <c:numCache/>
            </c:numRef>
          </c:val>
          <c:shape val="cylinder"/>
        </c:ser>
        <c:shape val="cylinder"/>
        <c:axId val="28468221"/>
        <c:axId val="54887398"/>
      </c:bar3DChart>
      <c:catAx>
        <c:axId val="284682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660000"/>
          <a:lstStyle/>
          <a:p>
            <a:pPr>
              <a:defRPr lang="en-US" cap="none" sz="1000" b="1" i="0" u="none" baseline="0">
                <a:solidFill>
                  <a:srgbClr val="000000"/>
                </a:solidFill>
              </a:defRPr>
            </a:pPr>
          </a:p>
        </c:txPr>
        <c:crossAx val="54887398"/>
        <c:crosses val="autoZero"/>
        <c:auto val="1"/>
        <c:lblOffset val="100"/>
        <c:tickLblSkip val="1"/>
        <c:noMultiLvlLbl val="0"/>
      </c:catAx>
      <c:valAx>
        <c:axId val="548873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46822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1" i="0" u="none" baseline="0">
                <a:solidFill>
                  <a:srgbClr val="000000"/>
                </a:solidFill>
              </a:defRPr>
            </a:pPr>
          </a:p>
        </c:txPr>
      </c:dTable>
      <c:spPr>
        <a:noFill/>
        <a:ln>
          <a:noFill/>
        </a:ln>
      </c:spPr>
    </c:plotArea>
    <c:floor>
      <c:spPr>
        <a:solidFill>
          <a:srgbClr val="FDEADA"/>
        </a:solidFill>
        <a:ln w="3175">
          <a:solidFill>
            <a:srgbClr val="808080"/>
          </a:solidFill>
        </a:ln>
      </c:spPr>
      <c:thickness val="0"/>
    </c:floor>
    <c:sideWall>
      <c:spPr>
        <a:noFill/>
        <a:ln w="12700">
          <a:solidFill>
            <a:srgbClr val="808000"/>
          </a:solidFill>
        </a:ln>
      </c:spPr>
      <c:thickness val="0"/>
    </c:sideWall>
    <c:backWall>
      <c:spPr>
        <a:noFill/>
        <a:ln w="12700">
          <a:solidFill>
            <a:srgbClr val="808000"/>
          </a:solidFill>
        </a:ln>
      </c:spPr>
      <c:thickness val="0"/>
    </c:backWall>
    <c:plotVisOnly val="1"/>
    <c:dispBlanksAs val="zero"/>
    <c:showDLblsOverMax val="0"/>
  </c:chart>
  <c:spPr>
    <a:noFill/>
    <a:ln w="3175">
      <a:noFill/>
    </a:ln>
    <a:effectLst>
      <a:outerShdw dist="35921" dir="2700000" algn="br">
        <a:prstClr val="black"/>
      </a:outerShdw>
    </a:effectLst>
  </c:spPr>
  <c:txPr>
    <a:bodyPr vert="horz" rot="0"/>
    <a:lstStyle/>
    <a:p>
      <a:pPr>
        <a:defRPr lang="en-US" cap="none" sz="1000" b="1"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-0.007</cdr:y>
    </cdr:from>
    <cdr:to>
      <cdr:x>-0.00325</cdr:x>
      <cdr:y>-0.00125</cdr:y>
    </cdr:to>
    <cdr:pic>
      <cdr:nvPicPr>
        <cdr:cNvPr id="1" name="chart"/>
        <cdr:cNvPicPr preferRelativeResize="1">
          <a:picLocks noChangeAspect="1"/>
        </cdr:cNvPicPr>
      </cdr:nvPicPr>
      <cdr:blipFill>
        <a:blip r:embed="rId1"/>
        <a:stretch>
          <a:fillRect/>
        </a:stretch>
      </cdr:blipFill>
      <cdr:spPr>
        <a:xfrm>
          <a:off x="-47624" y="-47624"/>
          <a:ext cx="28575" cy="38100"/>
        </a:xfrm>
        <a:prstGeom prst="rect">
          <a:avLst/>
        </a:prstGeom>
        <a:noFill/>
        <a:ln w="9525" cmpd="sng">
          <a:noFill/>
        </a:ln>
      </cdr:spPr>
    </cdr:pic>
  </cdr:relSizeAnchor>
  <cdr:relSizeAnchor xmlns:cdr="http://schemas.openxmlformats.org/drawingml/2006/chartDrawing">
    <cdr:from>
      <cdr:x>-0.00775</cdr:x>
      <cdr:y>0.88925</cdr:y>
    </cdr:from>
    <cdr:to>
      <cdr:x>1</cdr:x>
      <cdr:y>0.97625</cdr:y>
    </cdr:to>
    <cdr:sp>
      <cdr:nvSpPr>
        <cdr:cNvPr id="2" name="1 CuadroTexto"/>
        <cdr:cNvSpPr txBox="1">
          <a:spLocks noChangeArrowheads="1"/>
        </cdr:cNvSpPr>
      </cdr:nvSpPr>
      <cdr:spPr>
        <a:xfrm>
          <a:off x="-47624" y="6486525"/>
          <a:ext cx="6619875" cy="63817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 incluye Municipalidades ni Consejos</a:t>
          </a:r>
          <a:r>
            <a:rPr lang="en-US" cap="none" sz="1000" b="1" i="0" u="none" baseline="0">
              <a:solidFill>
                <a:srgbClr val="000000"/>
              </a:solidFill>
              <a:latin typeface="Calibri"/>
              <a:ea typeface="Calibri"/>
              <a:cs typeface="Calibri"/>
            </a:rPr>
            <a:t> de Desarrollo porque se muestran en forma específica. Tampoco incluye, asignación no ejecutable de la Dirección General de Caminos, ya que la normativa legal no los faculta para utilizar la fuente de financiamiento, ni las asignaciones en prevision que forman parte del presupuesto de la Entidad Obligaciones del Esado a cargo del Tesoro.</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Fuente: Ministerio de Finanzas Públicas. SICOIN.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0.88825</cdr:y>
    </cdr:from>
    <cdr:to>
      <cdr:x>0.6805</cdr:x>
      <cdr:y>0.98675</cdr:y>
    </cdr:to>
    <cdr:sp>
      <cdr:nvSpPr>
        <cdr:cNvPr id="1" name="1 CuadroTexto"/>
        <cdr:cNvSpPr txBox="1">
          <a:spLocks noChangeArrowheads="1"/>
        </cdr:cNvSpPr>
      </cdr:nvSpPr>
      <cdr:spPr>
        <a:xfrm>
          <a:off x="-38099" y="6724650"/>
          <a:ext cx="8639175" cy="742950"/>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 No incluye municipalidades ni Consejos de Desarrollo porque se muestran específicamente sus asignaciones. Tampoco incluye, asignación noejecutable de la Dirección General de Caminos, ya que la normativa legal no los faculta para utilizar la fuente de financiamiento, ni las asignaciones en prevision que forman parte del presupuesto de la Entidad Obligaciones del Esado a cargo del Tesoro.s.   
</a:t>
          </a:r>
          <a:r>
            <a:rPr lang="en-US" cap="none" sz="1000" b="1" i="0" u="none" baseline="0">
              <a:solidFill>
                <a:srgbClr val="000000"/>
              </a:solidFill>
              <a:latin typeface="Calibri"/>
              <a:ea typeface="Calibri"/>
              <a:cs typeface="Calibri"/>
            </a:rPr>
            <a:t>Fuente: Ministerio de Finanzas Públicas. SICOIN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142875</xdr:rowOff>
    </xdr:from>
    <xdr:to>
      <xdr:col>4</xdr:col>
      <xdr:colOff>209550</xdr:colOff>
      <xdr:row>70</xdr:row>
      <xdr:rowOff>152400</xdr:rowOff>
    </xdr:to>
    <xdr:graphicFrame>
      <xdr:nvGraphicFramePr>
        <xdr:cNvPr id="1" name="3 Gráfico"/>
        <xdr:cNvGraphicFramePr/>
      </xdr:nvGraphicFramePr>
      <xdr:xfrm>
        <a:off x="28575" y="5572125"/>
        <a:ext cx="6515100" cy="7296150"/>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xdr:row>
      <xdr:rowOff>9525</xdr:rowOff>
    </xdr:from>
    <xdr:to>
      <xdr:col>25</xdr:col>
      <xdr:colOff>9525</xdr:colOff>
      <xdr:row>39</xdr:row>
      <xdr:rowOff>142875</xdr:rowOff>
    </xdr:to>
    <xdr:graphicFrame>
      <xdr:nvGraphicFramePr>
        <xdr:cNvPr id="2" name="3 Gráfico"/>
        <xdr:cNvGraphicFramePr/>
      </xdr:nvGraphicFramePr>
      <xdr:xfrm>
        <a:off x="10429875" y="266700"/>
        <a:ext cx="12630150" cy="7572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0.98475</cdr:y>
    </cdr:from>
    <cdr:to>
      <cdr:x>0.5315</cdr:x>
      <cdr:y>0.99975</cdr:y>
    </cdr:to>
    <cdr:sp>
      <cdr:nvSpPr>
        <cdr:cNvPr id="1" name="1 CuadroTexto"/>
        <cdr:cNvSpPr txBox="1">
          <a:spLocks noChangeArrowheads="1"/>
        </cdr:cNvSpPr>
      </cdr:nvSpPr>
      <cdr:spPr>
        <a:xfrm>
          <a:off x="0" y="5200650"/>
          <a:ext cx="4152900" cy="76200"/>
        </a:xfrm>
        <a:prstGeom prst="rect">
          <a:avLst/>
        </a:prstGeom>
        <a:noFill/>
        <a:ln w="9525" cmpd="sng">
          <a:noFill/>
        </a:ln>
      </cdr:spPr>
      <cdr:txBody>
        <a:bodyPr vertOverflow="clip" wrap="square"/>
        <a:p>
          <a:pPr algn="l">
            <a:defRPr/>
          </a:pPr>
          <a:r>
            <a:rPr lang="en-US" cap="none" sz="1000" b="1" i="0" u="none" baseline="0">
              <a:solidFill>
                <a:srgbClr val="000000"/>
              </a:solidFill>
            </a:rPr>
            <a:t>Fuente: Ministerio de Finanzas Públicas. SICOIN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180975</xdr:rowOff>
    </xdr:from>
    <xdr:to>
      <xdr:col>6</xdr:col>
      <xdr:colOff>428625</xdr:colOff>
      <xdr:row>57</xdr:row>
      <xdr:rowOff>47625</xdr:rowOff>
    </xdr:to>
    <xdr:graphicFrame>
      <xdr:nvGraphicFramePr>
        <xdr:cNvPr id="1" name="1 Gráfico"/>
        <xdr:cNvGraphicFramePr/>
      </xdr:nvGraphicFramePr>
      <xdr:xfrm>
        <a:off x="28575" y="5038725"/>
        <a:ext cx="7810500" cy="5286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0.98625</cdr:y>
    </cdr:from>
    <cdr:to>
      <cdr:x>0.47775</cdr:x>
      <cdr:y>0.9985</cdr:y>
    </cdr:to>
    <cdr:sp>
      <cdr:nvSpPr>
        <cdr:cNvPr id="1" name="1 CuadroTexto"/>
        <cdr:cNvSpPr txBox="1">
          <a:spLocks noChangeArrowheads="1"/>
        </cdr:cNvSpPr>
      </cdr:nvSpPr>
      <cdr:spPr>
        <a:xfrm>
          <a:off x="47625" y="9086850"/>
          <a:ext cx="5524500" cy="114300"/>
        </a:xfrm>
        <a:prstGeom prst="rect">
          <a:avLst/>
        </a:prstGeom>
        <a:noFill/>
        <a:ln w="9525" cmpd="sng">
          <a:noFill/>
        </a:ln>
      </cdr:spPr>
      <cdr:txBody>
        <a:bodyPr vertOverflow="clip" wrap="square"/>
        <a:p>
          <a:pPr algn="l">
            <a:defRPr/>
          </a:pPr>
          <a:r>
            <a:rPr lang="en-US" cap="none" sz="1000" b="1" i="0" u="none" baseline="0">
              <a:solidFill>
                <a:srgbClr val="000000"/>
              </a:solidFill>
            </a:rPr>
            <a:t>Fuente: Ministerio de Finanzas Públicas. SICOIN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0</xdr:rowOff>
    </xdr:from>
    <xdr:to>
      <xdr:col>20</xdr:col>
      <xdr:colOff>561975</xdr:colOff>
      <xdr:row>51</xdr:row>
      <xdr:rowOff>66675</xdr:rowOff>
    </xdr:to>
    <xdr:graphicFrame>
      <xdr:nvGraphicFramePr>
        <xdr:cNvPr id="1" name="1 Gráfico"/>
        <xdr:cNvGraphicFramePr/>
      </xdr:nvGraphicFramePr>
      <xdr:xfrm>
        <a:off x="7715250" y="0"/>
        <a:ext cx="11668125" cy="9220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TPUSU59\Mis%20documentos\2002\Excel%202002\Cuadros%20para%20el%20Presidente%20Proyecto%202003\Cuadros%20para%20el%20Presidente%20Versi&#243;n%20Aprobada%20por%20el%20Congre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 val="ingre."/>
      <sheetName val="T. de Pres."/>
      <sheetName val="Inst."/>
      <sheetName val="Dif. Fte. Fin."/>
      <sheetName val="Ftes Int y Ext"/>
      <sheetName val="Fte. de Fin."/>
      <sheetName val="Ap. Const."/>
      <sheetName val=" fond."/>
      <sheetName val="fin. fond. soc."/>
      <sheetName val="IVA-Paz"/>
      <sheetName val="Ac. Paz"/>
      <sheetName val="Deu. x reng."/>
      <sheetName val="Sal. Deu."/>
      <sheetName val="sit. fin."/>
      <sheetName val="Indic. "/>
      <sheetName val="Secres"/>
      <sheetName val="Graf. Ing. Corr."/>
      <sheetName val="Graf. Dist. Ing. Corr."/>
      <sheetName val="Graf. Def."/>
      <sheetName val="Graf. Tip Pres."/>
      <sheetName val="Graf. "/>
    </sheetNames>
    <sheetDataSet>
      <sheetData sheetId="15">
        <row r="1">
          <cell r="A1" t="str">
            <v>Gobierno Central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K37"/>
  <sheetViews>
    <sheetView showGridLines="0" tabSelected="1" zoomScalePageLayoutView="0" workbookViewId="0" topLeftCell="A1">
      <selection activeCell="A1" sqref="A1"/>
    </sheetView>
  </sheetViews>
  <sheetFormatPr defaultColWidth="11.421875" defaultRowHeight="12.75"/>
  <cols>
    <col min="1" max="1" width="42.00390625" style="0" customWidth="1"/>
    <col min="2" max="2" width="18.00390625" style="0" bestFit="1" customWidth="1"/>
    <col min="3" max="3" width="18.00390625" style="0" customWidth="1"/>
    <col min="4" max="4" width="17.00390625" style="0" bestFit="1" customWidth="1"/>
    <col min="5" max="5" width="14.140625" style="0" customWidth="1"/>
    <col min="6" max="7" width="14.00390625" style="0" customWidth="1"/>
    <col min="8" max="8" width="14.28125" style="0" customWidth="1"/>
  </cols>
  <sheetData>
    <row r="1" spans="1:11" ht="20.25">
      <c r="A1" s="54" t="s">
        <v>46</v>
      </c>
      <c r="B1" s="55"/>
      <c r="C1" s="60" t="s">
        <v>42</v>
      </c>
      <c r="D1" s="18"/>
      <c r="E1" s="18"/>
      <c r="F1" s="18"/>
      <c r="G1" s="18"/>
      <c r="H1" s="18"/>
      <c r="I1" s="18"/>
      <c r="J1" s="18"/>
      <c r="K1" s="18"/>
    </row>
    <row r="2" spans="6:9" ht="12.75">
      <c r="F2" s="18"/>
      <c r="G2" s="18"/>
      <c r="H2" s="18"/>
      <c r="I2" s="18"/>
    </row>
    <row r="3" spans="1:9" ht="12.75">
      <c r="A3" s="15" t="s">
        <v>26</v>
      </c>
      <c r="D3" s="16"/>
      <c r="E3" s="16"/>
      <c r="F3" s="18"/>
      <c r="G3" s="18"/>
      <c r="H3" s="18"/>
      <c r="I3" s="18"/>
    </row>
    <row r="4" spans="1:9" ht="12.75">
      <c r="A4" s="1" t="s">
        <v>15</v>
      </c>
      <c r="D4" s="16"/>
      <c r="E4" s="16"/>
      <c r="F4" s="18"/>
      <c r="G4" s="18"/>
      <c r="H4" s="18"/>
      <c r="I4" s="18"/>
    </row>
    <row r="5" spans="1:2" ht="12.75">
      <c r="A5" s="3"/>
      <c r="B5" s="17"/>
    </row>
    <row r="6" spans="1:8" ht="15.75">
      <c r="A6" s="78"/>
      <c r="B6" s="62" t="s">
        <v>31</v>
      </c>
      <c r="C6" s="62"/>
      <c r="D6" s="62" t="s">
        <v>32</v>
      </c>
      <c r="E6" s="62"/>
      <c r="F6" s="63" t="s">
        <v>34</v>
      </c>
      <c r="G6" s="63"/>
      <c r="H6" s="64" t="s">
        <v>33</v>
      </c>
    </row>
    <row r="7" spans="1:10" ht="15">
      <c r="A7" s="79"/>
      <c r="B7" s="80" t="s">
        <v>1</v>
      </c>
      <c r="C7" s="80" t="s">
        <v>1</v>
      </c>
      <c r="D7" s="80" t="s">
        <v>16</v>
      </c>
      <c r="E7" s="80" t="s">
        <v>16</v>
      </c>
      <c r="F7" s="80" t="s">
        <v>29</v>
      </c>
      <c r="G7" s="80" t="s">
        <v>29</v>
      </c>
      <c r="H7" s="80" t="s">
        <v>30</v>
      </c>
      <c r="J7" s="33"/>
    </row>
    <row r="8" spans="1:8" ht="15">
      <c r="A8" s="81" t="s">
        <v>17</v>
      </c>
      <c r="B8" s="82">
        <v>2021</v>
      </c>
      <c r="C8" s="83" t="s">
        <v>43</v>
      </c>
      <c r="D8" s="82">
        <v>2021</v>
      </c>
      <c r="E8" s="83" t="s">
        <v>43</v>
      </c>
      <c r="F8" s="82">
        <v>2022</v>
      </c>
      <c r="G8" s="83" t="s">
        <v>47</v>
      </c>
      <c r="H8" s="82" t="s">
        <v>35</v>
      </c>
    </row>
    <row r="9" spans="1:8" ht="15">
      <c r="A9" s="2"/>
      <c r="B9" s="4"/>
      <c r="C9" s="35"/>
      <c r="D9" s="58"/>
      <c r="E9" s="59"/>
      <c r="F9" s="59"/>
      <c r="G9" s="40"/>
      <c r="H9" s="41"/>
    </row>
    <row r="10" spans="1:8" ht="15">
      <c r="A10" s="84" t="s">
        <v>3</v>
      </c>
      <c r="B10" s="85">
        <f>SUM(B12:B21)</f>
        <v>59270.406974</v>
      </c>
      <c r="C10" s="86">
        <f aca="true" t="shared" si="0" ref="C10:H10">SUM(C12:C21)</f>
        <v>1</v>
      </c>
      <c r="D10" s="85">
        <f>SUM(D12:D21)</f>
        <v>59463.73457500001</v>
      </c>
      <c r="E10" s="86">
        <f t="shared" si="0"/>
        <v>0.9999999999999999</v>
      </c>
      <c r="F10" s="85">
        <f t="shared" si="0"/>
        <v>70674.19999999998</v>
      </c>
      <c r="G10" s="86">
        <f t="shared" si="0"/>
        <v>1.0000000000000002</v>
      </c>
      <c r="H10" s="85">
        <f t="shared" si="0"/>
        <v>11210.465425</v>
      </c>
    </row>
    <row r="11" spans="1:10" ht="15">
      <c r="A11" s="2"/>
      <c r="B11" s="44"/>
      <c r="C11" s="36"/>
      <c r="D11" s="44"/>
      <c r="E11" s="34"/>
      <c r="F11" s="44"/>
      <c r="G11" s="34"/>
      <c r="H11" s="44"/>
      <c r="J11" s="21"/>
    </row>
    <row r="12" spans="1:10" ht="15">
      <c r="A12" s="14" t="s">
        <v>19</v>
      </c>
      <c r="B12" s="45">
        <v>21816.988891</v>
      </c>
      <c r="C12" s="37">
        <f aca="true" t="shared" si="1" ref="C12:C21">+B12/$B$10</f>
        <v>0.3680924428369524</v>
      </c>
      <c r="D12" s="45">
        <v>22903.8</v>
      </c>
      <c r="E12" s="37">
        <f aca="true" t="shared" si="2" ref="E12:E21">+D12/$D$10</f>
        <v>0.38517257894577833</v>
      </c>
      <c r="F12" s="45">
        <v>26107.8</v>
      </c>
      <c r="G12" s="38">
        <f aca="true" t="shared" si="3" ref="G12:G21">+F12/$F$10</f>
        <v>0.3694106194339661</v>
      </c>
      <c r="H12" s="45">
        <f aca="true" t="shared" si="4" ref="H12:H21">+F12-D12</f>
        <v>3204</v>
      </c>
      <c r="I12" s="18"/>
      <c r="J12" s="22"/>
    </row>
    <row r="13" spans="1:10" ht="15">
      <c r="A13" s="30" t="s">
        <v>22</v>
      </c>
      <c r="B13" s="94">
        <v>7405.2</v>
      </c>
      <c r="C13" s="95">
        <f t="shared" si="1"/>
        <v>0.12493924671798559</v>
      </c>
      <c r="D13" s="94">
        <v>6873.1</v>
      </c>
      <c r="E13" s="95">
        <f t="shared" si="2"/>
        <v>0.11558473495019295</v>
      </c>
      <c r="F13" s="94">
        <v>8947.2</v>
      </c>
      <c r="G13" s="96">
        <f t="shared" si="3"/>
        <v>0.12659782494884983</v>
      </c>
      <c r="H13" s="45">
        <f t="shared" si="4"/>
        <v>2074.1000000000004</v>
      </c>
      <c r="I13" s="23"/>
      <c r="J13" s="22"/>
    </row>
    <row r="14" spans="1:10" ht="15">
      <c r="A14" s="87" t="s">
        <v>4</v>
      </c>
      <c r="B14" s="94">
        <v>7619.872</v>
      </c>
      <c r="C14" s="95">
        <f t="shared" si="1"/>
        <v>0.12856115537290963</v>
      </c>
      <c r="D14" s="94">
        <v>7619.872</v>
      </c>
      <c r="E14" s="95">
        <f t="shared" si="2"/>
        <v>0.12814317927491184</v>
      </c>
      <c r="F14" s="94">
        <v>8771.2</v>
      </c>
      <c r="G14" s="96">
        <f t="shared" si="3"/>
        <v>0.12410752438655129</v>
      </c>
      <c r="H14" s="88">
        <f t="shared" si="4"/>
        <v>1151.3280000000004</v>
      </c>
      <c r="I14" s="18"/>
      <c r="J14" s="22"/>
    </row>
    <row r="15" spans="1:10" ht="15">
      <c r="A15" s="87" t="s">
        <v>27</v>
      </c>
      <c r="B15" s="94">
        <v>5827.2</v>
      </c>
      <c r="C15" s="95">
        <f t="shared" si="1"/>
        <v>0.09831550511465534</v>
      </c>
      <c r="D15" s="94">
        <v>5644.5</v>
      </c>
      <c r="E15" s="95">
        <f t="shared" si="2"/>
        <v>0.09492340231138265</v>
      </c>
      <c r="F15" s="94">
        <v>7344.8</v>
      </c>
      <c r="G15" s="96">
        <f t="shared" si="3"/>
        <v>0.1039247702839226</v>
      </c>
      <c r="H15" s="88">
        <f t="shared" si="4"/>
        <v>1700.3000000000002</v>
      </c>
      <c r="I15" s="18"/>
      <c r="J15" s="22"/>
    </row>
    <row r="16" spans="1:10" ht="15">
      <c r="A16" s="14" t="s">
        <v>23</v>
      </c>
      <c r="B16" s="45">
        <v>4395.658575</v>
      </c>
      <c r="C16" s="37">
        <f t="shared" si="1"/>
        <v>0.07416278712120591</v>
      </c>
      <c r="D16" s="45">
        <v>4395.658575</v>
      </c>
      <c r="E16" s="37">
        <f t="shared" si="2"/>
        <v>0.07392167018127452</v>
      </c>
      <c r="F16" s="45">
        <v>4509.1</v>
      </c>
      <c r="G16" s="38">
        <f t="shared" si="3"/>
        <v>0.06380121741738855</v>
      </c>
      <c r="H16" s="45">
        <f t="shared" si="4"/>
        <v>113.44142499999998</v>
      </c>
      <c r="I16" s="18"/>
      <c r="J16" s="22"/>
    </row>
    <row r="17" spans="1:10" ht="15">
      <c r="A17" s="87" t="s">
        <v>0</v>
      </c>
      <c r="B17" s="45">
        <v>3811.896</v>
      </c>
      <c r="C17" s="37">
        <f t="shared" si="1"/>
        <v>0.06431364646563259</v>
      </c>
      <c r="D17" s="45">
        <f>(6936400000-3124504000)/1000000</f>
        <v>3811.896</v>
      </c>
      <c r="E17" s="37">
        <f t="shared" si="2"/>
        <v>0.06410455090391537</v>
      </c>
      <c r="F17" s="45">
        <v>4551.1</v>
      </c>
      <c r="G17" s="38">
        <f t="shared" si="3"/>
        <v>0.06439549368793707</v>
      </c>
      <c r="H17" s="88">
        <f t="shared" si="4"/>
        <v>739.2040000000002</v>
      </c>
      <c r="I17" s="18"/>
      <c r="J17" s="22"/>
    </row>
    <row r="18" spans="1:10" ht="15">
      <c r="A18" s="30" t="s">
        <v>24</v>
      </c>
      <c r="B18" s="45">
        <v>2637.057</v>
      </c>
      <c r="C18" s="37">
        <f t="shared" si="1"/>
        <v>0.044491967149083204</v>
      </c>
      <c r="D18" s="45">
        <v>2637.057</v>
      </c>
      <c r="E18" s="37">
        <f t="shared" si="2"/>
        <v>0.04434731553353668</v>
      </c>
      <c r="F18" s="45">
        <v>2975.2</v>
      </c>
      <c r="G18" s="38">
        <f t="shared" si="3"/>
        <v>0.04209739905085591</v>
      </c>
      <c r="H18" s="45">
        <f t="shared" si="4"/>
        <v>338.14300000000003</v>
      </c>
      <c r="I18" s="18"/>
      <c r="J18" s="22"/>
    </row>
    <row r="19" spans="1:10" ht="15">
      <c r="A19" s="87" t="s">
        <v>52</v>
      </c>
      <c r="B19" s="94">
        <v>3253.7</v>
      </c>
      <c r="C19" s="95">
        <f t="shared" si="1"/>
        <v>0.05489586061771589</v>
      </c>
      <c r="D19" s="94">
        <v>2952</v>
      </c>
      <c r="E19" s="95">
        <f t="shared" si="2"/>
        <v>0.0496437033613609</v>
      </c>
      <c r="F19" s="94">
        <v>3221</v>
      </c>
      <c r="G19" s="96">
        <f t="shared" si="3"/>
        <v>0.04557533017706604</v>
      </c>
      <c r="H19" s="88">
        <f t="shared" si="4"/>
        <v>269</v>
      </c>
      <c r="I19" s="18"/>
      <c r="J19" s="22"/>
    </row>
    <row r="20" spans="1:10" ht="15">
      <c r="A20" s="30" t="s">
        <v>20</v>
      </c>
      <c r="B20" s="94">
        <v>1893.851</v>
      </c>
      <c r="C20" s="95">
        <f t="shared" si="1"/>
        <v>0.031952724752350205</v>
      </c>
      <c r="D20" s="94">
        <v>1893.851</v>
      </c>
      <c r="E20" s="95">
        <f t="shared" si="2"/>
        <v>0.03184884053340674</v>
      </c>
      <c r="F20" s="94">
        <v>4019.4</v>
      </c>
      <c r="G20" s="96">
        <f t="shared" si="3"/>
        <v>0.05687223909149309</v>
      </c>
      <c r="H20" s="45">
        <f t="shared" si="4"/>
        <v>2125.549</v>
      </c>
      <c r="I20" s="18"/>
      <c r="J20" s="22"/>
    </row>
    <row r="21" spans="1:10" ht="15">
      <c r="A21" s="87" t="s">
        <v>21</v>
      </c>
      <c r="B21" s="45">
        <v>608.983508</v>
      </c>
      <c r="C21" s="37">
        <f t="shared" si="1"/>
        <v>0.010274663851509259</v>
      </c>
      <c r="D21" s="45">
        <v>732</v>
      </c>
      <c r="E21" s="37">
        <f t="shared" si="2"/>
        <v>0.012310024004239896</v>
      </c>
      <c r="F21" s="45">
        <v>227.4</v>
      </c>
      <c r="G21" s="38">
        <f t="shared" si="3"/>
        <v>0.0032175815219698286</v>
      </c>
      <c r="H21" s="88">
        <f t="shared" si="4"/>
        <v>-504.6</v>
      </c>
      <c r="I21" s="18"/>
      <c r="J21" s="22"/>
    </row>
    <row r="22" spans="1:10" ht="15">
      <c r="A22" s="5"/>
      <c r="B22" s="61"/>
      <c r="C22" s="39"/>
      <c r="D22" s="27"/>
      <c r="E22" s="27"/>
      <c r="F22" s="27"/>
      <c r="G22" s="27"/>
      <c r="H22" s="27"/>
      <c r="I22" s="18"/>
      <c r="J22" s="22"/>
    </row>
    <row r="23" spans="1:10" ht="39.75" customHeight="1">
      <c r="A23" s="97" t="s">
        <v>49</v>
      </c>
      <c r="B23" s="97"/>
      <c r="C23" s="97"/>
      <c r="D23" s="97"/>
      <c r="E23" s="97"/>
      <c r="F23" s="97"/>
      <c r="G23" s="97"/>
      <c r="H23" s="97"/>
      <c r="I23" s="18"/>
      <c r="J23" s="18"/>
    </row>
    <row r="24" spans="1:8" ht="15">
      <c r="A24" s="32" t="s">
        <v>50</v>
      </c>
      <c r="B24" s="18"/>
      <c r="C24" s="18"/>
      <c r="D24" s="31"/>
      <c r="E24" s="31"/>
      <c r="F24" s="48"/>
      <c r="G24" s="18"/>
      <c r="H24" s="18"/>
    </row>
    <row r="25" spans="1:8" ht="15">
      <c r="A25" s="32" t="s">
        <v>45</v>
      </c>
      <c r="B25" s="18"/>
      <c r="C25" s="18"/>
      <c r="D25" s="31"/>
      <c r="E25" s="31"/>
      <c r="F25" s="48"/>
      <c r="G25" s="18"/>
      <c r="H25" s="18"/>
    </row>
    <row r="26" spans="1:6" ht="15.75">
      <c r="A26" s="6" t="s">
        <v>25</v>
      </c>
      <c r="F26" s="49"/>
    </row>
    <row r="27" ht="15">
      <c r="F27" s="49"/>
    </row>
    <row r="28" spans="6:9" ht="20.25">
      <c r="F28" s="49"/>
      <c r="I28" s="26"/>
    </row>
    <row r="29" ht="15">
      <c r="F29" s="49"/>
    </row>
    <row r="30" ht="15">
      <c r="F30" s="49"/>
    </row>
    <row r="31" ht="15">
      <c r="F31" s="49"/>
    </row>
    <row r="32" ht="15">
      <c r="F32" s="49"/>
    </row>
    <row r="33" ht="15">
      <c r="F33" s="50"/>
    </row>
    <row r="34" ht="15">
      <c r="F34" s="49"/>
    </row>
    <row r="35" ht="15">
      <c r="F35" s="49"/>
    </row>
    <row r="36" ht="15">
      <c r="F36" s="49"/>
    </row>
    <row r="37" ht="12.75">
      <c r="F37" s="51"/>
    </row>
  </sheetData>
  <sheetProtection/>
  <mergeCells count="1">
    <mergeCell ref="A23:H23"/>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J29"/>
  <sheetViews>
    <sheetView showGridLines="0" zoomScale="110" zoomScaleNormal="110" zoomScalePageLayoutView="0" workbookViewId="0" topLeftCell="A1">
      <selection activeCell="A1" sqref="A1"/>
    </sheetView>
  </sheetViews>
  <sheetFormatPr defaultColWidth="11.421875" defaultRowHeight="12.75"/>
  <cols>
    <col min="1" max="1" width="46.00390625" style="0" customWidth="1"/>
    <col min="2" max="2" width="12.140625" style="0" customWidth="1"/>
    <col min="3" max="3" width="13.00390625" style="0" customWidth="1"/>
    <col min="4" max="4" width="13.28125" style="0" customWidth="1"/>
    <col min="5" max="5" width="14.7109375" style="0" customWidth="1"/>
    <col min="6" max="6" width="12.00390625" style="0" customWidth="1"/>
    <col min="7" max="8" width="15.28125" style="0" bestFit="1" customWidth="1"/>
    <col min="9" max="9" width="16.57421875" style="0" bestFit="1" customWidth="1"/>
  </cols>
  <sheetData>
    <row r="1" spans="1:10" ht="20.25">
      <c r="A1" s="52" t="s">
        <v>46</v>
      </c>
      <c r="B1" s="53"/>
      <c r="C1" s="57" t="s">
        <v>42</v>
      </c>
      <c r="D1" s="18"/>
      <c r="E1" s="18"/>
      <c r="F1" s="18"/>
      <c r="G1" s="42"/>
      <c r="H1" s="18"/>
      <c r="I1" s="18"/>
      <c r="J1" s="18"/>
    </row>
    <row r="2" spans="1:4" ht="18.75">
      <c r="A2" s="98"/>
      <c r="B2" s="98"/>
      <c r="C2" s="98"/>
      <c r="D2" s="24"/>
    </row>
    <row r="3" spans="1:6" ht="18.75">
      <c r="A3" s="98" t="s">
        <v>48</v>
      </c>
      <c r="B3" s="98"/>
      <c r="C3" s="98"/>
      <c r="D3" s="98"/>
      <c r="E3" s="98"/>
      <c r="F3" s="98"/>
    </row>
    <row r="4" spans="1:6" ht="18.75">
      <c r="A4" s="99" t="s">
        <v>0</v>
      </c>
      <c r="B4" s="99"/>
      <c r="C4" s="99"/>
      <c r="D4" s="99"/>
      <c r="E4" s="99"/>
      <c r="F4" s="99"/>
    </row>
    <row r="5" spans="1:6" ht="15.75">
      <c r="A5" s="100" t="s">
        <v>7</v>
      </c>
      <c r="B5" s="100"/>
      <c r="C5" s="100"/>
      <c r="D5" s="100"/>
      <c r="E5" s="100"/>
      <c r="F5" s="100"/>
    </row>
    <row r="6" spans="5:6" ht="12.75">
      <c r="E6" s="18"/>
      <c r="F6" s="18"/>
    </row>
    <row r="7" spans="1:6" ht="15.75">
      <c r="A7" s="101" t="s">
        <v>2</v>
      </c>
      <c r="B7" s="104" t="s">
        <v>18</v>
      </c>
      <c r="C7" s="62" t="s">
        <v>31</v>
      </c>
      <c r="D7" s="62" t="s">
        <v>32</v>
      </c>
      <c r="E7" s="63" t="s">
        <v>34</v>
      </c>
      <c r="F7" s="64" t="s">
        <v>33</v>
      </c>
    </row>
    <row r="8" spans="1:6" ht="15.75">
      <c r="A8" s="102"/>
      <c r="B8" s="105"/>
      <c r="C8" s="65" t="s">
        <v>1</v>
      </c>
      <c r="D8" s="65" t="s">
        <v>16</v>
      </c>
      <c r="E8" s="65" t="s">
        <v>29</v>
      </c>
      <c r="F8" s="65" t="s">
        <v>30</v>
      </c>
    </row>
    <row r="9" spans="1:6" ht="15.75">
      <c r="A9" s="103"/>
      <c r="B9" s="106"/>
      <c r="C9" s="66">
        <v>2021</v>
      </c>
      <c r="D9" s="66">
        <v>2021</v>
      </c>
      <c r="E9" s="66">
        <v>2022</v>
      </c>
      <c r="F9" s="66" t="s">
        <v>35</v>
      </c>
    </row>
    <row r="10" spans="1:8" ht="15.75">
      <c r="A10" s="7"/>
      <c r="B10" s="10"/>
      <c r="C10" s="8"/>
      <c r="D10" s="25"/>
      <c r="E10" s="20"/>
      <c r="F10" s="20"/>
      <c r="G10" s="28"/>
      <c r="H10" s="1"/>
    </row>
    <row r="11" spans="1:8" ht="15.75">
      <c r="A11" s="67" t="s">
        <v>3</v>
      </c>
      <c r="B11" s="68"/>
      <c r="C11" s="69">
        <f>SUM(C13:C19)</f>
        <v>6936.400000000001</v>
      </c>
      <c r="D11" s="69">
        <f>SUM(D13:D19)</f>
        <v>6936.400000000001</v>
      </c>
      <c r="E11" s="69">
        <f>SUM(E13:E19)</f>
        <v>8281.6</v>
      </c>
      <c r="F11" s="69">
        <f>SUM(F13:F19)</f>
        <v>1345.2000000000003</v>
      </c>
      <c r="G11" s="46"/>
      <c r="H11" s="21"/>
    </row>
    <row r="12" spans="1:8" ht="15.75">
      <c r="A12" s="7"/>
      <c r="B12" s="10"/>
      <c r="C12" s="29"/>
      <c r="D12" s="29"/>
      <c r="E12" s="29"/>
      <c r="F12" s="29"/>
      <c r="G12" s="47"/>
      <c r="H12" s="21"/>
    </row>
    <row r="13" spans="1:8" ht="15.75">
      <c r="A13" s="70" t="s">
        <v>36</v>
      </c>
      <c r="B13" s="71">
        <v>0.1</v>
      </c>
      <c r="C13" s="72">
        <v>3124.5</v>
      </c>
      <c r="D13" s="72">
        <v>3124.5</v>
      </c>
      <c r="E13" s="89">
        <v>3730.4</v>
      </c>
      <c r="F13" s="72">
        <f aca="true" t="shared" si="0" ref="F13:F19">+E13-D13</f>
        <v>605.9000000000001</v>
      </c>
      <c r="G13" s="47"/>
      <c r="H13" s="21"/>
    </row>
    <row r="14" spans="1:8" ht="15.75">
      <c r="A14" s="7" t="s">
        <v>37</v>
      </c>
      <c r="B14" s="11">
        <v>0.05</v>
      </c>
      <c r="C14" s="29">
        <v>1562.3</v>
      </c>
      <c r="D14" s="29">
        <v>1562.3</v>
      </c>
      <c r="E14" s="29">
        <v>1865.2</v>
      </c>
      <c r="F14" s="29">
        <f t="shared" si="0"/>
        <v>302.9000000000001</v>
      </c>
      <c r="G14" s="47"/>
      <c r="H14" s="21"/>
    </row>
    <row r="15" spans="1:8" ht="15.75">
      <c r="A15" s="70" t="s">
        <v>38</v>
      </c>
      <c r="B15" s="71">
        <v>0.04</v>
      </c>
      <c r="C15" s="72">
        <v>1249.8</v>
      </c>
      <c r="D15" s="72">
        <v>1249.8</v>
      </c>
      <c r="E15" s="89">
        <v>1492.2</v>
      </c>
      <c r="F15" s="72">
        <f t="shared" si="0"/>
        <v>242.4000000000001</v>
      </c>
      <c r="G15" s="47"/>
      <c r="H15" s="21"/>
    </row>
    <row r="16" spans="1:8" ht="15.75">
      <c r="A16" s="7" t="s">
        <v>51</v>
      </c>
      <c r="B16" s="12" t="s">
        <v>5</v>
      </c>
      <c r="C16" s="29">
        <v>62.5</v>
      </c>
      <c r="D16" s="29">
        <v>62.5</v>
      </c>
      <c r="E16" s="29">
        <v>74.6</v>
      </c>
      <c r="F16" s="29">
        <f t="shared" si="0"/>
        <v>12.099999999999994</v>
      </c>
      <c r="G16" s="47"/>
      <c r="H16" s="21"/>
    </row>
    <row r="17" spans="1:8" ht="15.75">
      <c r="A17" s="70" t="s">
        <v>39</v>
      </c>
      <c r="B17" s="73">
        <v>0.015</v>
      </c>
      <c r="C17" s="72">
        <v>468.7</v>
      </c>
      <c r="D17" s="72">
        <v>468.7</v>
      </c>
      <c r="E17" s="89">
        <v>559.6</v>
      </c>
      <c r="F17" s="72">
        <f t="shared" si="0"/>
        <v>90.90000000000003</v>
      </c>
      <c r="G17" s="47"/>
      <c r="H17" s="21"/>
    </row>
    <row r="18" spans="1:8" ht="15.75">
      <c r="A18" s="7" t="s">
        <v>40</v>
      </c>
      <c r="B18" s="13">
        <v>0.0075</v>
      </c>
      <c r="C18" s="29">
        <v>234.3</v>
      </c>
      <c r="D18" s="29">
        <v>234.3</v>
      </c>
      <c r="E18" s="29">
        <v>279.8</v>
      </c>
      <c r="F18" s="29">
        <f t="shared" si="0"/>
        <v>45.5</v>
      </c>
      <c r="G18" s="47"/>
      <c r="H18" s="21"/>
    </row>
    <row r="19" spans="1:8" ht="15.75">
      <c r="A19" s="74" t="s">
        <v>41</v>
      </c>
      <c r="B19" s="75">
        <v>0.0075</v>
      </c>
      <c r="C19" s="76">
        <v>234.3</v>
      </c>
      <c r="D19" s="76">
        <v>234.3</v>
      </c>
      <c r="E19" s="90">
        <v>279.8</v>
      </c>
      <c r="F19" s="76">
        <f t="shared" si="0"/>
        <v>45.5</v>
      </c>
      <c r="G19" s="47"/>
      <c r="H19" s="21"/>
    </row>
    <row r="20" spans="1:7" ht="15.75">
      <c r="A20" s="6"/>
      <c r="B20" s="9"/>
      <c r="C20" s="9"/>
      <c r="D20" s="9"/>
      <c r="G20" s="18"/>
    </row>
    <row r="21" spans="1:7" ht="15.75">
      <c r="A21" s="6" t="s">
        <v>45</v>
      </c>
      <c r="B21" s="9"/>
      <c r="C21" s="9"/>
      <c r="D21" s="9"/>
      <c r="G21" s="18"/>
    </row>
    <row r="22" spans="1:7" ht="15.75">
      <c r="A22" s="6" t="s">
        <v>25</v>
      </c>
      <c r="G22" s="18"/>
    </row>
    <row r="25" spans="1:2" ht="18.75">
      <c r="A25" s="98"/>
      <c r="B25" s="98"/>
    </row>
    <row r="26" ht="12.75">
      <c r="F26" s="17"/>
    </row>
    <row r="29" ht="12.75">
      <c r="F29" s="17"/>
    </row>
  </sheetData>
  <sheetProtection/>
  <mergeCells count="7">
    <mergeCell ref="A2:C2"/>
    <mergeCell ref="A25:B25"/>
    <mergeCell ref="A4:F4"/>
    <mergeCell ref="A5:F5"/>
    <mergeCell ref="A7:A9"/>
    <mergeCell ref="B7:B9"/>
    <mergeCell ref="A3:F3"/>
  </mergeCells>
  <printOptions horizontalCentered="1"/>
  <pageMargins left="0" right="0" top="0.5905511811023623" bottom="0" header="0" footer="0"/>
  <pageSetup fitToHeight="1" fitToWidth="1" horizontalDpi="600" verticalDpi="600" orientation="landscape" scale="89"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F21"/>
  <sheetViews>
    <sheetView showGridLines="0" zoomScalePageLayoutView="0" workbookViewId="0" topLeftCell="A1">
      <selection activeCell="A1" sqref="A1"/>
    </sheetView>
  </sheetViews>
  <sheetFormatPr defaultColWidth="11.421875" defaultRowHeight="12.75"/>
  <cols>
    <col min="1" max="1" width="48.7109375" style="0" customWidth="1"/>
    <col min="2" max="3" width="15.57421875" style="0" customWidth="1"/>
    <col min="4" max="4" width="17.28125" style="0" customWidth="1"/>
    <col min="5" max="5" width="13.7109375" style="0" customWidth="1"/>
  </cols>
  <sheetData>
    <row r="1" spans="1:6" ht="20.25">
      <c r="A1" s="52" t="s">
        <v>46</v>
      </c>
      <c r="B1" s="53"/>
      <c r="C1" s="56" t="s">
        <v>42</v>
      </c>
      <c r="D1" s="18"/>
      <c r="E1" s="18"/>
      <c r="F1" s="43"/>
    </row>
    <row r="3" spans="1:5" ht="18.75">
      <c r="A3" s="98" t="s">
        <v>48</v>
      </c>
      <c r="B3" s="98"/>
      <c r="C3" s="98"/>
      <c r="D3" s="98"/>
      <c r="E3" s="98"/>
    </row>
    <row r="4" spans="1:5" ht="18.75">
      <c r="A4" s="98" t="s">
        <v>6</v>
      </c>
      <c r="B4" s="98"/>
      <c r="C4" s="98"/>
      <c r="D4" s="98"/>
      <c r="E4" s="98"/>
    </row>
    <row r="5" spans="1:5" ht="15.75">
      <c r="A5" s="100" t="s">
        <v>7</v>
      </c>
      <c r="B5" s="100"/>
      <c r="C5" s="100"/>
      <c r="D5" s="100"/>
      <c r="E5" s="100"/>
    </row>
    <row r="7" spans="1:5" ht="15.75">
      <c r="A7" s="107" t="s">
        <v>8</v>
      </c>
      <c r="B7" s="62" t="s">
        <v>31</v>
      </c>
      <c r="C7" s="62" t="s">
        <v>32</v>
      </c>
      <c r="D7" s="63" t="s">
        <v>34</v>
      </c>
      <c r="E7" s="64" t="s">
        <v>33</v>
      </c>
    </row>
    <row r="8" spans="1:5" ht="18.75">
      <c r="A8" s="108"/>
      <c r="B8" s="77" t="s">
        <v>1</v>
      </c>
      <c r="C8" s="77" t="s">
        <v>16</v>
      </c>
      <c r="D8" s="77" t="s">
        <v>29</v>
      </c>
      <c r="E8" s="65" t="s">
        <v>30</v>
      </c>
    </row>
    <row r="9" spans="1:5" ht="15.75">
      <c r="A9" s="109"/>
      <c r="B9" s="66">
        <v>2021</v>
      </c>
      <c r="C9" s="66">
        <v>2021</v>
      </c>
      <c r="D9" s="66">
        <v>2022</v>
      </c>
      <c r="E9" s="66" t="s">
        <v>35</v>
      </c>
    </row>
    <row r="10" spans="1:5" ht="15.75">
      <c r="A10" s="7"/>
      <c r="B10" s="8"/>
      <c r="C10" s="7"/>
      <c r="D10" s="19"/>
      <c r="E10" s="20" t="s">
        <v>28</v>
      </c>
    </row>
    <row r="11" spans="1:6" ht="15.75">
      <c r="A11" s="67" t="s">
        <v>3</v>
      </c>
      <c r="B11" s="69">
        <f>SUM(B13:B18)</f>
        <v>47533.899999999994</v>
      </c>
      <c r="C11" s="69">
        <f>SUM(C13:C18)</f>
        <v>47104.1</v>
      </c>
      <c r="D11" s="69">
        <f>SUM(D13:D18)</f>
        <v>55746.4</v>
      </c>
      <c r="E11" s="69">
        <f>SUM(E13:E18)</f>
        <v>8642.300000000003</v>
      </c>
      <c r="F11" s="46"/>
    </row>
    <row r="12" spans="1:6" ht="15.75">
      <c r="A12" s="7"/>
      <c r="B12" s="29"/>
      <c r="C12" s="29"/>
      <c r="D12" s="29"/>
      <c r="E12" s="29"/>
      <c r="F12" s="47"/>
    </row>
    <row r="13" spans="1:6" ht="15.75">
      <c r="A13" s="7" t="s">
        <v>10</v>
      </c>
      <c r="B13" s="29">
        <v>22429.7</v>
      </c>
      <c r="C13" s="29">
        <v>22461.3</v>
      </c>
      <c r="D13" s="29">
        <v>25003.2</v>
      </c>
      <c r="E13" s="29">
        <f aca="true" t="shared" si="0" ref="E13:E18">+D13-C13</f>
        <v>2541.9000000000015</v>
      </c>
      <c r="F13" s="47"/>
    </row>
    <row r="14" spans="1:6" ht="15.75">
      <c r="A14" s="70" t="s">
        <v>9</v>
      </c>
      <c r="B14" s="91">
        <v>13780</v>
      </c>
      <c r="C14" s="91">
        <v>13935.1</v>
      </c>
      <c r="D14" s="91">
        <v>17449.9</v>
      </c>
      <c r="E14" s="72">
        <f t="shared" si="0"/>
        <v>3514.800000000001</v>
      </c>
      <c r="F14" s="47"/>
    </row>
    <row r="15" spans="1:6" ht="15.75">
      <c r="A15" s="7" t="s">
        <v>12</v>
      </c>
      <c r="B15" s="29">
        <v>5962.4</v>
      </c>
      <c r="C15" s="29">
        <v>5512.9</v>
      </c>
      <c r="D15" s="29">
        <v>6422.2</v>
      </c>
      <c r="E15" s="29">
        <f t="shared" si="0"/>
        <v>909.3000000000002</v>
      </c>
      <c r="F15" s="47"/>
    </row>
    <row r="16" spans="1:6" ht="15.75">
      <c r="A16" s="70" t="s">
        <v>13</v>
      </c>
      <c r="B16" s="91">
        <v>2503.1</v>
      </c>
      <c r="C16" s="91">
        <v>2503.1</v>
      </c>
      <c r="D16" s="91">
        <v>2815.8</v>
      </c>
      <c r="E16" s="72">
        <f t="shared" si="0"/>
        <v>312.7000000000003</v>
      </c>
      <c r="F16" s="47"/>
    </row>
    <row r="17" spans="1:6" ht="15.75">
      <c r="A17" s="7" t="s">
        <v>14</v>
      </c>
      <c r="B17" s="93">
        <v>2094</v>
      </c>
      <c r="C17" s="93">
        <v>2094</v>
      </c>
      <c r="D17" s="93">
        <v>3420.1</v>
      </c>
      <c r="E17" s="29">
        <f t="shared" si="0"/>
        <v>1326.1</v>
      </c>
      <c r="F17" s="47"/>
    </row>
    <row r="18" spans="1:6" ht="15.75">
      <c r="A18" s="74" t="s">
        <v>11</v>
      </c>
      <c r="B18" s="92">
        <v>764.7</v>
      </c>
      <c r="C18" s="92">
        <v>597.7</v>
      </c>
      <c r="D18" s="92">
        <v>635.2</v>
      </c>
      <c r="E18" s="76">
        <f t="shared" si="0"/>
        <v>37.5</v>
      </c>
      <c r="F18" s="47"/>
    </row>
    <row r="19" spans="1:3" ht="15.75">
      <c r="A19" s="6"/>
      <c r="B19" s="9"/>
      <c r="C19" s="9"/>
    </row>
    <row r="20" spans="1:3" ht="15.75">
      <c r="A20" s="6" t="s">
        <v>45</v>
      </c>
      <c r="B20" s="9"/>
      <c r="C20" s="9"/>
    </row>
    <row r="21" spans="1:3" ht="15.75">
      <c r="A21" s="6" t="s">
        <v>44</v>
      </c>
      <c r="B21" s="9"/>
      <c r="C21" s="9"/>
    </row>
  </sheetData>
  <sheetProtection/>
  <mergeCells count="4">
    <mergeCell ref="A3:E3"/>
    <mergeCell ref="A5:E5"/>
    <mergeCell ref="A7:A9"/>
    <mergeCell ref="A4:E4"/>
  </mergeCells>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ventanilla5</dc:creator>
  <cp:keywords/>
  <dc:description/>
  <cp:lastModifiedBy>transpfis08</cp:lastModifiedBy>
  <cp:lastPrinted>2014-01-29T22:59:00Z</cp:lastPrinted>
  <dcterms:created xsi:type="dcterms:W3CDTF">2011-12-28T20:52:16Z</dcterms:created>
  <dcterms:modified xsi:type="dcterms:W3CDTF">2021-09-17T17:15:42Z</dcterms:modified>
  <cp:category/>
  <cp:version/>
  <cp:contentType/>
  <cp:contentStatus/>
</cp:coreProperties>
</file>