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Default Extension="jpeg" ContentType="image/jpeg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899" activeTab="0"/>
  </bookViews>
  <sheets>
    <sheet name="Subrupo de gasto " sheetId="1" r:id="rId1"/>
    <sheet name="Finalidad" sheetId="2" r:id="rId2"/>
    <sheet name="Financiamiento" sheetId="3" r:id="rId3"/>
    <sheet name="Institución" sheetId="4" r:id="rId4"/>
    <sheet name="Hoja3" sheetId="5" r:id="rId5"/>
    <sheet name="Hoja4" sheetId="6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_xlnm.Print_Area" localSheetId="2">'Financiamiento'!#REF!</definedName>
    <definedName name="_xlnm.Print_Area" localSheetId="0">'Subrupo de gasto '!$A$1:$G$1</definedName>
    <definedName name="Bodoque">'[2]Indic. '!$A$1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<sst xmlns="http://schemas.openxmlformats.org/spreadsheetml/2006/main" count="174" uniqueCount="91">
  <si>
    <t>Defensa</t>
  </si>
  <si>
    <t>Salud</t>
  </si>
  <si>
    <t>Procuraduría General de la Nación</t>
  </si>
  <si>
    <t>Funcionamiento</t>
  </si>
  <si>
    <t>Inversión</t>
  </si>
  <si>
    <t>Deuda Pública</t>
  </si>
  <si>
    <t>Vigente</t>
  </si>
  <si>
    <t>Ejecutado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</si>
  <si>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</si>
  <si>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</si>
  <si>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</si>
  <si>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</si>
  <si>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</si>
  <si>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</si>
  <si>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</si>
  <si>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</si>
  <si>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</si>
  <si>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</si>
  <si>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Donaciones Internas</t>
  </si>
  <si>
    <t>Recursos Propios</t>
  </si>
  <si>
    <t>Donaciones Externas</t>
  </si>
  <si>
    <t>Total:</t>
  </si>
  <si>
    <t>Recursos del Tesoro</t>
  </si>
  <si>
    <t>Crédito Interno</t>
  </si>
  <si>
    <t>Crédito Externo</t>
  </si>
  <si>
    <t>Afectación Específica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</si>
  <si>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</si>
  <si>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</si>
  <si>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</si>
  <si>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</si>
  <si>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</si>
  <si>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</si>
  <si>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Obligaciones del Estado</t>
  </si>
  <si>
    <t>Trabajo y Seguridad Social</t>
  </si>
  <si>
    <t>(En millones de Q.)</t>
  </si>
  <si>
    <t>Gastos en Recurso Humano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</si>
  <si>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</si>
  <si>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</si>
  <si>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</si>
  <si>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</si>
  <si>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</si>
  <si>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</si>
  <si>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</si>
  <si>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</si>
  <si>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</si>
  <si>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Fuente: Ministerio de Finanzas Públicas. SICOIN</t>
  </si>
  <si>
    <t>Finanzas Públicas</t>
  </si>
  <si>
    <t>Secretarías y otras Dependencias del Ejecutivo</t>
  </si>
  <si>
    <t>Orden Público y Seguridad Ciudadana</t>
  </si>
  <si>
    <t>( b )</t>
  </si>
  <si>
    <t>( a )</t>
  </si>
  <si>
    <t>Gastos de Administración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</si>
  <si>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</si>
  <si>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</si>
  <si>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</si>
  <si>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</si>
  <si>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</si>
  <si>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</si>
  <si>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</si>
  <si>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</si>
  <si>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</si>
  <si>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Resumen para gráfica de pastel</t>
  </si>
  <si>
    <t>Resto Instituciones Admon. Central</t>
  </si>
  <si>
    <t>Act. Deportivas, Recreativas, Cultura y Religión</t>
  </si>
  <si>
    <t>( d )</t>
  </si>
  <si>
    <t>Defensa Nacional</t>
  </si>
  <si>
    <t>Trabajo y Previsión Social</t>
  </si>
  <si>
    <t>Obligaciones del Estado a cargo del Tesoro</t>
  </si>
  <si>
    <t>Transferencias Corrientes</t>
  </si>
  <si>
    <t>Asignaciones Presupuestarias Institucionales</t>
  </si>
  <si>
    <t>%</t>
  </si>
  <si>
    <t>Variación</t>
  </si>
  <si>
    <t>2017  -  %</t>
  </si>
  <si>
    <t>Aprobado 2017 en %</t>
  </si>
  <si>
    <t>Aprobado 2017</t>
  </si>
  <si>
    <t>( e )</t>
  </si>
  <si>
    <t>( f )</t>
  </si>
  <si>
    <t>(e-b)</t>
  </si>
  <si>
    <t>(e-d)</t>
  </si>
  <si>
    <t xml:space="preserve">Presupuesto 2018 ciudadano, por Tipo y Subgrupo de Gasto </t>
  </si>
  <si>
    <t>Presupuesto ciudadano 2018, por Finalidad</t>
  </si>
  <si>
    <t>Presupuesto ciudadano 2018, por Fuente Agregada de Financiamiento</t>
  </si>
  <si>
    <t>Presupuesto Ciudadano 2018 por Institución</t>
  </si>
  <si>
    <t>OK</t>
  </si>
  <si>
    <t>Vigente 2017</t>
  </si>
  <si>
    <t>Vigente 2017 en %</t>
  </si>
  <si>
    <t>Ejecutado 2017</t>
  </si>
  <si>
    <t>Ejecutado 2017 en %</t>
  </si>
  <si>
    <t>Aprobado 2018</t>
  </si>
  <si>
    <t>Aprobado 2018 en %</t>
  </si>
  <si>
    <t>Presupuesto 2017 y  2018</t>
  </si>
</sst>
</file>

<file path=xl/styles.xml><?xml version="1.0" encoding="utf-8"?>
<styleSheet xmlns="http://schemas.openxmlformats.org/spreadsheetml/2006/main">
  <numFmts count="6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_([$€-2]* #,##0.00_);_([$€-2]* \(#,##0.00\);_([$€-2]* &quot;-&quot;??_)"/>
    <numFmt numFmtId="182" formatCode="0.0%"/>
    <numFmt numFmtId="183" formatCode="_(* #,##0.0_);_(* \(#,##0.0\);_(* &quot;-&quot;??_);_(@_)"/>
    <numFmt numFmtId="184" formatCode="_(* #,##0.0000000_);_(* \(#,##0.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#,##0.000_);\(#,##0.000\)"/>
    <numFmt numFmtId="188" formatCode="#,##0.00;\-#,##0.00;0.00"/>
    <numFmt numFmtId="189" formatCode="#,##0;\-#,##0;0"/>
    <numFmt numFmtId="190" formatCode="h:mm\.ss\ "/>
    <numFmt numFmtId="191" formatCode="_(* #,##0.0_);_(* \(#,##0.0\);_(* &quot;-&quot;?_);_(@_)"/>
    <numFmt numFmtId="192" formatCode="m/d/yyyy"/>
    <numFmt numFmtId="193" formatCode="#0.00;\-#0.00;0.00"/>
    <numFmt numFmtId="194" formatCode="_(* #,##0.000_);_(* \(#,##0.000\);_(* &quot;-&quot;??_);_(@_)"/>
    <numFmt numFmtId="195" formatCode="_(* #,##0.0000_);_(* \(#,##0.0000\);_(* &quot;-&quot;??_);_(@_)"/>
    <numFmt numFmtId="196" formatCode="_(* #,##0.000000_);_(* \(#,##0.000000\);_(* &quot;-&quot;??_);_(@_)"/>
    <numFmt numFmtId="197" formatCode="#,##0.0"/>
    <numFmt numFmtId="198" formatCode="_(* #,##0_);_(* \(#,##0\);_(* &quot;-&quot;??_);_(@_)"/>
    <numFmt numFmtId="199" formatCode="_(* #,##0.00000000_);_(* \(#,##0.00000000\);_(* &quot;-&quot;??_);_(@_)"/>
    <numFmt numFmtId="200" formatCode="#,##0.00000000000000000000000000_);\(#,##0.00000000000000000000000000\)"/>
    <numFmt numFmtId="201" formatCode="#,##0.00000000_);\(#,##0.00000000\)"/>
    <numFmt numFmtId="202" formatCode="_(* #,##0.00000000000000_);_(* \(#,##0.00000000000000\);_(* &quot;-&quot;??_);_(@_)"/>
    <numFmt numFmtId="203" formatCode="_(* #,##0.00000000000000000000_);_(* \(#,##0.00000000000000000000\);_(* &quot;-&quot;??_);_(@_)"/>
    <numFmt numFmtId="204" formatCode="#0;\(#0\);0"/>
    <numFmt numFmtId="205" formatCode="_-* #,##0.0\ _€_-;\-* #,##0.0\ _€_-;_-* &quot;-&quot;?\ _€_-;_-@_-"/>
    <numFmt numFmtId="206" formatCode="0.0"/>
    <numFmt numFmtId="207" formatCode="[$-C0A]dddd\,\ dd&quot; de &quot;mmmm&quot; de &quot;yyyy"/>
    <numFmt numFmtId="208" formatCode="0.E+00"/>
    <numFmt numFmtId="209" formatCode="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Q&quot;#,##0.0"/>
    <numFmt numFmtId="215" formatCode="[$-100A]dddd\,\ dd&quot; de &quot;mmmm&quot; de &quot;yyyy"/>
    <numFmt numFmtId="216" formatCode="[$-100A]hh:mm:ss\ AM/PM"/>
    <numFmt numFmtId="217" formatCode="&quot;Q&quot;#,##0.00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name val="Book Antiqua"/>
      <family val="1"/>
    </font>
    <font>
      <u val="single"/>
      <sz val="7.5"/>
      <color indexed="12"/>
      <name val="Book Antiqua"/>
      <family val="1"/>
    </font>
    <font>
      <u val="single"/>
      <sz val="7.5"/>
      <color indexed="36"/>
      <name val="Book Antiqua"/>
      <family val="1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1"/>
      <name val="Calibri"/>
      <family val="0"/>
    </font>
    <font>
      <b/>
      <sz val="12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1E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>
      <alignment vertical="top"/>
      <protection/>
    </xf>
    <xf numFmtId="18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197" fontId="0" fillId="0" borderId="0" xfId="56" applyNumberFormat="1" applyFont="1" applyAlignment="1">
      <alignment/>
      <protection/>
    </xf>
    <xf numFmtId="0" fontId="32" fillId="0" borderId="0" xfId="56" applyFont="1" applyAlignment="1">
      <alignment/>
      <protection/>
    </xf>
    <xf numFmtId="0" fontId="33" fillId="0" borderId="0" xfId="56" applyFont="1" applyAlignment="1">
      <alignment horizontal="center"/>
      <protection/>
    </xf>
    <xf numFmtId="0" fontId="33" fillId="33" borderId="0" xfId="56" applyFont="1" applyFill="1" applyAlignment="1">
      <alignment horizontal="center"/>
      <protection/>
    </xf>
    <xf numFmtId="197" fontId="32" fillId="0" borderId="0" xfId="56" applyNumberFormat="1" applyFont="1" applyAlignment="1">
      <alignment/>
      <protection/>
    </xf>
    <xf numFmtId="0" fontId="32" fillId="0" borderId="0" xfId="56" applyFont="1" applyBorder="1" applyAlignment="1">
      <alignment/>
      <protection/>
    </xf>
    <xf numFmtId="194" fontId="32" fillId="0" borderId="0" xfId="56" applyNumberFormat="1" applyFont="1" applyAlignment="1">
      <alignment/>
      <protection/>
    </xf>
    <xf numFmtId="195" fontId="32" fillId="0" borderId="0" xfId="50" applyNumberFormat="1" applyFont="1">
      <alignment/>
      <protection/>
    </xf>
    <xf numFmtId="0" fontId="33" fillId="10" borderId="0" xfId="56" applyFont="1" applyFill="1" applyAlignment="1">
      <alignment horizontal="center"/>
      <protection/>
    </xf>
    <xf numFmtId="197" fontId="34" fillId="0" borderId="0" xfId="56" applyNumberFormat="1" applyFont="1" applyAlignment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97" fontId="32" fillId="0" borderId="0" xfId="0" applyNumberFormat="1" applyFont="1" applyAlignment="1">
      <alignment/>
    </xf>
    <xf numFmtId="0" fontId="33" fillId="34" borderId="0" xfId="0" applyFont="1" applyFill="1" applyAlignment="1">
      <alignment horizontal="center" vertical="justify"/>
    </xf>
    <xf numFmtId="197" fontId="33" fillId="33" borderId="0" xfId="0" applyNumberFormat="1" applyFont="1" applyFill="1" applyAlignment="1">
      <alignment horizontal="center" vertical="justify"/>
    </xf>
    <xf numFmtId="182" fontId="32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182" fontId="33" fillId="35" borderId="0" xfId="0" applyNumberFormat="1" applyFont="1" applyFill="1" applyAlignment="1">
      <alignment horizontal="right"/>
    </xf>
    <xf numFmtId="197" fontId="33" fillId="35" borderId="0" xfId="0" applyNumberFormat="1" applyFont="1" applyFill="1" applyAlignment="1">
      <alignment/>
    </xf>
    <xf numFmtId="182" fontId="33" fillId="35" borderId="0" xfId="0" applyNumberFormat="1" applyFont="1" applyFill="1" applyAlignment="1">
      <alignment/>
    </xf>
    <xf numFmtId="49" fontId="33" fillId="34" borderId="0" xfId="0" applyNumberFormat="1" applyFont="1" applyFill="1" applyAlignment="1">
      <alignment horizontal="center" wrapText="1"/>
    </xf>
    <xf numFmtId="197" fontId="33" fillId="33" borderId="0" xfId="0" applyNumberFormat="1" applyFont="1" applyFill="1" applyAlignment="1">
      <alignment horizontal="center" vertical="top" wrapText="1"/>
    </xf>
    <xf numFmtId="197" fontId="33" fillId="11" borderId="0" xfId="0" applyNumberFormat="1" applyFont="1" applyFill="1" applyAlignment="1">
      <alignment horizontal="center" vertical="justify"/>
    </xf>
    <xf numFmtId="197" fontId="35" fillId="36" borderId="10" xfId="56" applyNumberFormat="1" applyFont="1" applyFill="1" applyBorder="1" applyAlignment="1">
      <alignment horizontal="center" vertical="center"/>
      <protection/>
    </xf>
    <xf numFmtId="0" fontId="35" fillId="0" borderId="10" xfId="56" applyFont="1" applyFill="1" applyBorder="1" applyAlignment="1">
      <alignment horizontal="left" vertical="center" indent="1"/>
      <protection/>
    </xf>
    <xf numFmtId="197" fontId="35" fillId="0" borderId="10" xfId="56" applyNumberFormat="1" applyFont="1" applyFill="1" applyBorder="1" applyAlignment="1">
      <alignment vertical="center"/>
      <protection/>
    </xf>
    <xf numFmtId="0" fontId="35" fillId="0" borderId="11" xfId="56" applyFont="1" applyFill="1" applyBorder="1" applyAlignment="1">
      <alignment horizontal="left" vertical="center" indent="1"/>
      <protection/>
    </xf>
    <xf numFmtId="197" fontId="35" fillId="0" borderId="11" xfId="56" applyNumberFormat="1" applyFont="1" applyFill="1" applyBorder="1" applyAlignment="1">
      <alignment vertical="center"/>
      <protection/>
    </xf>
    <xf numFmtId="0" fontId="35" fillId="9" borderId="10" xfId="56" applyFont="1" applyFill="1" applyBorder="1" applyAlignment="1">
      <alignment horizontal="left" vertical="center" indent="1"/>
      <protection/>
    </xf>
    <xf numFmtId="0" fontId="35" fillId="16" borderId="10" xfId="56" applyFont="1" applyFill="1" applyBorder="1" applyAlignment="1">
      <alignment horizontal="left" vertical="center" indent="1"/>
      <protection/>
    </xf>
    <xf numFmtId="0" fontId="35" fillId="0" borderId="0" xfId="56" applyFont="1" applyFill="1" applyBorder="1" applyAlignment="1">
      <alignment horizontal="left" vertical="center" indent="1"/>
      <protection/>
    </xf>
    <xf numFmtId="0" fontId="35" fillId="11" borderId="0" xfId="56" applyFont="1" applyFill="1" applyBorder="1" applyAlignment="1">
      <alignment horizontal="left" vertical="center" indent="1"/>
      <protection/>
    </xf>
    <xf numFmtId="0" fontId="35" fillId="0" borderId="0" xfId="56" applyFont="1" applyAlignment="1">
      <alignment/>
      <protection/>
    </xf>
    <xf numFmtId="0" fontId="36" fillId="0" borderId="0" xfId="56" applyFont="1" applyBorder="1" applyAlignment="1">
      <alignment horizontal="left" vertical="center" indent="1"/>
      <protection/>
    </xf>
    <xf numFmtId="0" fontId="35" fillId="0" borderId="0" xfId="0" applyFont="1" applyAlignment="1">
      <alignment/>
    </xf>
    <xf numFmtId="0" fontId="36" fillId="11" borderId="0" xfId="0" applyFont="1" applyFill="1" applyAlignment="1">
      <alignment horizontal="right"/>
    </xf>
    <xf numFmtId="197" fontId="36" fillId="11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5" fillId="13" borderId="0" xfId="0" applyFont="1" applyFill="1" applyAlignment="1">
      <alignment/>
    </xf>
    <xf numFmtId="197" fontId="36" fillId="13" borderId="0" xfId="0" applyNumberFormat="1" applyFont="1" applyFill="1" applyAlignment="1">
      <alignment/>
    </xf>
    <xf numFmtId="0" fontId="36" fillId="8" borderId="0" xfId="0" applyFont="1" applyFill="1" applyAlignment="1">
      <alignment horizontal="right"/>
    </xf>
    <xf numFmtId="197" fontId="36" fillId="8" borderId="0" xfId="0" applyNumberFormat="1" applyFont="1" applyFill="1" applyAlignment="1">
      <alignment/>
    </xf>
    <xf numFmtId="197" fontId="35" fillId="0" borderId="0" xfId="56" applyNumberFormat="1" applyFont="1" applyFill="1" applyBorder="1" applyAlignment="1">
      <alignment vertical="center"/>
      <protection/>
    </xf>
    <xf numFmtId="0" fontId="35" fillId="33" borderId="0" xfId="56" applyFont="1" applyFill="1" applyBorder="1" applyAlignment="1">
      <alignment horizontal="left" vertical="center" indent="1"/>
      <protection/>
    </xf>
    <xf numFmtId="0" fontId="35" fillId="33" borderId="0" xfId="0" applyFont="1" applyFill="1" applyAlignment="1">
      <alignment/>
    </xf>
    <xf numFmtId="0" fontId="36" fillId="37" borderId="0" xfId="0" applyFont="1" applyFill="1" applyAlignment="1">
      <alignment horizontal="right"/>
    </xf>
    <xf numFmtId="197" fontId="36" fillId="37" borderId="0" xfId="0" applyNumberFormat="1" applyFont="1" applyFill="1" applyAlignment="1">
      <alignment/>
    </xf>
    <xf numFmtId="0" fontId="35" fillId="16" borderId="10" xfId="56" applyFont="1" applyFill="1" applyBorder="1" applyAlignment="1">
      <alignment horizontal="left" vertical="center"/>
      <protection/>
    </xf>
    <xf numFmtId="0" fontId="35" fillId="9" borderId="10" xfId="56" applyFont="1" applyFill="1" applyBorder="1" applyAlignment="1">
      <alignment horizontal="left" vertical="center"/>
      <protection/>
    </xf>
    <xf numFmtId="0" fontId="35" fillId="11" borderId="0" xfId="56" applyFont="1" applyFill="1" applyBorder="1" applyAlignment="1">
      <alignment horizontal="left" vertical="center"/>
      <protection/>
    </xf>
    <xf numFmtId="0" fontId="0" fillId="0" borderId="0" xfId="56" applyFont="1" applyFill="1" applyAlignment="1">
      <alignment/>
      <protection/>
    </xf>
    <xf numFmtId="197" fontId="36" fillId="9" borderId="12" xfId="56" applyNumberFormat="1" applyFont="1" applyFill="1" applyBorder="1" applyAlignment="1">
      <alignment vertical="center"/>
      <protection/>
    </xf>
    <xf numFmtId="197" fontId="36" fillId="16" borderId="12" xfId="56" applyNumberFormat="1" applyFont="1" applyFill="1" applyBorder="1" applyAlignment="1">
      <alignment vertical="center"/>
      <protection/>
    </xf>
    <xf numFmtId="197" fontId="35" fillId="0" borderId="12" xfId="56" applyNumberFormat="1" applyFont="1" applyFill="1" applyBorder="1" applyAlignment="1">
      <alignment vertical="center"/>
      <protection/>
    </xf>
    <xf numFmtId="197" fontId="35" fillId="0" borderId="13" xfId="56" applyNumberFormat="1" applyFont="1" applyFill="1" applyBorder="1" applyAlignment="1">
      <alignment vertical="center"/>
      <protection/>
    </xf>
    <xf numFmtId="214" fontId="36" fillId="9" borderId="12" xfId="56" applyNumberFormat="1" applyFont="1" applyFill="1" applyBorder="1" applyAlignment="1">
      <alignment vertical="center"/>
      <protection/>
    </xf>
    <xf numFmtId="214" fontId="36" fillId="16" borderId="12" xfId="56" applyNumberFormat="1" applyFont="1" applyFill="1" applyBorder="1" applyAlignment="1">
      <alignment vertical="center"/>
      <protection/>
    </xf>
    <xf numFmtId="214" fontId="36" fillId="13" borderId="0" xfId="0" applyNumberFormat="1" applyFont="1" applyFill="1" applyAlignment="1">
      <alignment/>
    </xf>
    <xf numFmtId="214" fontId="36" fillId="11" borderId="0" xfId="0" applyNumberFormat="1" applyFont="1" applyFill="1" applyAlignment="1">
      <alignment/>
    </xf>
    <xf numFmtId="214" fontId="32" fillId="0" borderId="0" xfId="56" applyNumberFormat="1" applyFont="1" applyAlignment="1">
      <alignment/>
      <protection/>
    </xf>
    <xf numFmtId="0" fontId="36" fillId="33" borderId="0" xfId="56" applyFont="1" applyFill="1" applyBorder="1" applyAlignment="1">
      <alignment horizontal="left" vertical="center" indent="1"/>
      <protection/>
    </xf>
    <xf numFmtId="0" fontId="33" fillId="38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2" fillId="0" borderId="0" xfId="56" applyFont="1" applyFill="1" applyAlignment="1">
      <alignment/>
      <protection/>
    </xf>
    <xf numFmtId="197" fontId="32" fillId="0" borderId="0" xfId="56" applyNumberFormat="1" applyFont="1" applyFill="1" applyAlignment="1">
      <alignment/>
      <protection/>
    </xf>
    <xf numFmtId="0" fontId="5" fillId="33" borderId="0" xfId="56" applyFont="1" applyFill="1" applyAlignment="1">
      <alignment horizontal="center"/>
      <protection/>
    </xf>
    <xf numFmtId="0" fontId="5" fillId="39" borderId="0" xfId="56" applyFont="1" applyFill="1" applyAlignment="1">
      <alignment horizontal="center"/>
      <protection/>
    </xf>
    <xf numFmtId="0" fontId="5" fillId="40" borderId="0" xfId="0" applyFont="1" applyFill="1" applyAlignment="1">
      <alignment/>
    </xf>
    <xf numFmtId="0" fontId="32" fillId="40" borderId="0" xfId="0" applyFont="1" applyFill="1" applyAlignment="1">
      <alignment/>
    </xf>
    <xf numFmtId="214" fontId="32" fillId="40" borderId="0" xfId="56" applyNumberFormat="1" applyFont="1" applyFill="1" applyAlignment="1">
      <alignment/>
      <protection/>
    </xf>
    <xf numFmtId="197" fontId="35" fillId="36" borderId="14" xfId="56" applyNumberFormat="1" applyFont="1" applyFill="1" applyBorder="1" applyAlignment="1">
      <alignment horizontal="center" vertical="center"/>
      <protection/>
    </xf>
    <xf numFmtId="0" fontId="35" fillId="36" borderId="14" xfId="56" applyFont="1" applyFill="1" applyBorder="1" applyAlignment="1">
      <alignment horizontal="center" vertical="center"/>
      <protection/>
    </xf>
    <xf numFmtId="0" fontId="35" fillId="36" borderId="15" xfId="56" applyFont="1" applyFill="1" applyBorder="1" applyAlignment="1">
      <alignment horizontal="center" vertical="center"/>
      <protection/>
    </xf>
    <xf numFmtId="0" fontId="35" fillId="36" borderId="14" xfId="56" applyFont="1" applyFill="1" applyBorder="1" applyAlignment="1">
      <alignment horizontal="left" vertical="center" indent="1"/>
      <protection/>
    </xf>
    <xf numFmtId="197" fontId="35" fillId="36" borderId="15" xfId="56" applyNumberFormat="1" applyFont="1" applyFill="1" applyBorder="1" applyAlignment="1">
      <alignment vertical="center"/>
      <protection/>
    </xf>
    <xf numFmtId="0" fontId="35" fillId="40" borderId="14" xfId="56" applyFont="1" applyFill="1" applyBorder="1" applyAlignment="1">
      <alignment horizontal="left" vertical="center" indent="1"/>
      <protection/>
    </xf>
    <xf numFmtId="0" fontId="33" fillId="33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0" fontId="37" fillId="0" borderId="0" xfId="0" applyFont="1" applyFill="1" applyAlignment="1">
      <alignment/>
    </xf>
    <xf numFmtId="0" fontId="38" fillId="0" borderId="0" xfId="56" applyFont="1" applyAlignment="1">
      <alignment/>
      <protection/>
    </xf>
    <xf numFmtId="18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82" fontId="5" fillId="11" borderId="0" xfId="0" applyNumberFormat="1" applyFont="1" applyFill="1" applyAlignment="1">
      <alignment/>
    </xf>
    <xf numFmtId="17" fontId="33" fillId="10" borderId="0" xfId="56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35" fillId="0" borderId="0" xfId="56" applyFont="1" applyFill="1" applyBorder="1" applyAlignment="1">
      <alignment horizontal="left" vertical="center"/>
      <protection/>
    </xf>
    <xf numFmtId="197" fontId="39" fillId="0" borderId="0" xfId="56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56" applyFont="1" applyFill="1" applyAlignment="1">
      <alignment/>
      <protection/>
    </xf>
    <xf numFmtId="197" fontId="35" fillId="36" borderId="16" xfId="56" applyNumberFormat="1" applyFont="1" applyFill="1" applyBorder="1" applyAlignment="1">
      <alignment vertical="center"/>
      <protection/>
    </xf>
    <xf numFmtId="197" fontId="35" fillId="40" borderId="16" xfId="56" applyNumberFormat="1" applyFont="1" applyFill="1" applyBorder="1" applyAlignment="1">
      <alignment vertical="center"/>
      <protection/>
    </xf>
    <xf numFmtId="197" fontId="40" fillId="0" borderId="0" xfId="56" applyNumberFormat="1" applyFont="1" applyFill="1" applyAlignment="1">
      <alignment/>
      <protection/>
    </xf>
    <xf numFmtId="0" fontId="32" fillId="0" borderId="0" xfId="0" applyFont="1" applyFill="1" applyAlignment="1">
      <alignment/>
    </xf>
    <xf numFmtId="197" fontId="33" fillId="0" borderId="0" xfId="0" applyNumberFormat="1" applyFont="1" applyFill="1" applyAlignment="1">
      <alignment/>
    </xf>
    <xf numFmtId="214" fontId="40" fillId="0" borderId="0" xfId="56" applyNumberFormat="1" applyFont="1" applyAlignment="1">
      <alignment/>
      <protection/>
    </xf>
    <xf numFmtId="214" fontId="40" fillId="2" borderId="0" xfId="56" applyNumberFormat="1" applyFont="1" applyFill="1" applyAlignment="1">
      <alignment/>
      <protection/>
    </xf>
    <xf numFmtId="217" fontId="32" fillId="0" borderId="0" xfId="56" applyNumberFormat="1" applyFont="1" applyAlignment="1">
      <alignment/>
      <protection/>
    </xf>
    <xf numFmtId="197" fontId="35" fillId="0" borderId="15" xfId="56" applyNumberFormat="1" applyFont="1" applyFill="1" applyBorder="1" applyAlignment="1">
      <alignment vertical="center"/>
      <protection/>
    </xf>
    <xf numFmtId="197" fontId="35" fillId="36" borderId="17" xfId="56" applyNumberFormat="1" applyFont="1" applyFill="1" applyBorder="1" applyAlignment="1">
      <alignment horizontal="center" vertical="center"/>
      <protection/>
    </xf>
    <xf numFmtId="214" fontId="34" fillId="0" borderId="0" xfId="56" applyNumberFormat="1" applyFont="1" applyAlignment="1">
      <alignment/>
      <protection/>
    </xf>
    <xf numFmtId="214" fontId="40" fillId="12" borderId="0" xfId="56" applyNumberFormat="1" applyFont="1" applyFill="1" applyAlignment="1">
      <alignment/>
      <protection/>
    </xf>
    <xf numFmtId="214" fontId="0" fillId="0" borderId="0" xfId="56" applyNumberFormat="1" applyFont="1" applyAlignment="1">
      <alignment/>
      <protection/>
    </xf>
    <xf numFmtId="214" fontId="5" fillId="34" borderId="0" xfId="56" applyNumberFormat="1" applyFont="1" applyFill="1" applyAlignment="1">
      <alignment horizontal="center" vertical="justify"/>
      <protection/>
    </xf>
    <xf numFmtId="214" fontId="33" fillId="10" borderId="0" xfId="56" applyNumberFormat="1" applyFont="1" applyFill="1" applyAlignment="1">
      <alignment horizontal="center"/>
      <protection/>
    </xf>
    <xf numFmtId="214" fontId="33" fillId="33" borderId="0" xfId="56" applyNumberFormat="1" applyFont="1" applyFill="1" applyAlignment="1">
      <alignment horizontal="center"/>
      <protection/>
    </xf>
    <xf numFmtId="214" fontId="0" fillId="0" borderId="0" xfId="56" applyNumberFormat="1" applyFont="1" applyFill="1" applyAlignment="1">
      <alignment horizontal="right"/>
      <protection/>
    </xf>
    <xf numFmtId="214" fontId="0" fillId="0" borderId="0" xfId="56" applyNumberFormat="1" applyFont="1" applyAlignment="1">
      <alignment horizontal="right"/>
      <protection/>
    </xf>
    <xf numFmtId="214" fontId="0" fillId="0" borderId="18" xfId="56" applyNumberFormat="1" applyFont="1" applyFill="1" applyBorder="1" applyAlignment="1">
      <alignment horizontal="right"/>
      <protection/>
    </xf>
    <xf numFmtId="182" fontId="32" fillId="0" borderId="0" xfId="56" applyNumberFormat="1" applyFont="1" applyAlignment="1">
      <alignment/>
      <protection/>
    </xf>
    <xf numFmtId="9" fontId="33" fillId="33" borderId="0" xfId="56" applyNumberFormat="1" applyFont="1" applyFill="1" applyAlignment="1">
      <alignment horizontal="center"/>
      <protection/>
    </xf>
    <xf numFmtId="182" fontId="34" fillId="0" borderId="0" xfId="56" applyNumberFormat="1" applyFont="1" applyAlignment="1">
      <alignment/>
      <protection/>
    </xf>
    <xf numFmtId="182" fontId="40" fillId="0" borderId="0" xfId="56" applyNumberFormat="1" applyFont="1" applyAlignment="1">
      <alignment/>
      <protection/>
    </xf>
    <xf numFmtId="182" fontId="0" fillId="0" borderId="0" xfId="56" applyNumberFormat="1" applyFont="1" applyAlignment="1">
      <alignment/>
      <protection/>
    </xf>
    <xf numFmtId="182" fontId="8" fillId="0" borderId="0" xfId="56" applyNumberFormat="1" applyFont="1" applyAlignment="1">
      <alignment/>
      <protection/>
    </xf>
    <xf numFmtId="182" fontId="9" fillId="0" borderId="0" xfId="56" applyNumberFormat="1" applyFont="1" applyAlignment="1">
      <alignment/>
      <protection/>
    </xf>
    <xf numFmtId="0" fontId="0" fillId="0" borderId="0" xfId="56" applyFont="1" applyAlignment="1">
      <alignment horizontal="left"/>
      <protection/>
    </xf>
    <xf numFmtId="182" fontId="9" fillId="0" borderId="0" xfId="0" applyNumberFormat="1" applyFont="1" applyAlignment="1">
      <alignment/>
    </xf>
    <xf numFmtId="197" fontId="0" fillId="0" borderId="0" xfId="0" applyNumberFormat="1" applyFill="1" applyAlignment="1">
      <alignment/>
    </xf>
    <xf numFmtId="3" fontId="33" fillId="10" borderId="0" xfId="56" applyNumberFormat="1" applyFont="1" applyFill="1" applyAlignment="1">
      <alignment horizontal="center"/>
      <protection/>
    </xf>
    <xf numFmtId="3" fontId="33" fillId="33" borderId="0" xfId="56" applyNumberFormat="1" applyFont="1" applyFill="1" applyAlignment="1">
      <alignment horizontal="center"/>
      <protection/>
    </xf>
    <xf numFmtId="197" fontId="33" fillId="35" borderId="0" xfId="0" applyNumberFormat="1" applyFont="1" applyFill="1" applyAlignment="1">
      <alignment horizontal="center" vertical="top" wrapText="1"/>
    </xf>
    <xf numFmtId="197" fontId="33" fillId="35" borderId="0" xfId="0" applyNumberFormat="1" applyFont="1" applyFill="1" applyAlignment="1">
      <alignment horizontal="center" vertical="justify"/>
    </xf>
    <xf numFmtId="197" fontId="35" fillId="36" borderId="0" xfId="56" applyNumberFormat="1" applyFont="1" applyFill="1" applyBorder="1" applyAlignment="1">
      <alignment vertical="center"/>
      <protection/>
    </xf>
    <xf numFmtId="197" fontId="35" fillId="40" borderId="0" xfId="56" applyNumberFormat="1" applyFont="1" applyFill="1" applyBorder="1" applyAlignment="1">
      <alignment vertical="center"/>
      <protection/>
    </xf>
    <xf numFmtId="197" fontId="36" fillId="9" borderId="0" xfId="56" applyNumberFormat="1" applyFont="1" applyFill="1" applyBorder="1" applyAlignment="1">
      <alignment vertical="center"/>
      <protection/>
    </xf>
    <xf numFmtId="197" fontId="36" fillId="16" borderId="0" xfId="56" applyNumberFormat="1" applyFont="1" applyFill="1" applyBorder="1" applyAlignment="1">
      <alignment vertical="center"/>
      <protection/>
    </xf>
    <xf numFmtId="214" fontId="36" fillId="9" borderId="0" xfId="56" applyNumberFormat="1" applyFont="1" applyFill="1" applyBorder="1" applyAlignment="1">
      <alignment vertical="center"/>
      <protection/>
    </xf>
    <xf numFmtId="214" fontId="36" fillId="16" borderId="0" xfId="56" applyNumberFormat="1" applyFont="1" applyFill="1" applyBorder="1" applyAlignment="1">
      <alignment vertical="center"/>
      <protection/>
    </xf>
    <xf numFmtId="0" fontId="35" fillId="0" borderId="0" xfId="56" applyFont="1" applyBorder="1" applyAlignment="1">
      <alignment/>
      <protection/>
    </xf>
    <xf numFmtId="197" fontId="35" fillId="36" borderId="19" xfId="56" applyNumberFormat="1" applyFont="1" applyFill="1" applyBorder="1" applyAlignment="1">
      <alignment horizontal="center" vertical="center"/>
      <protection/>
    </xf>
    <xf numFmtId="0" fontId="35" fillId="36" borderId="19" xfId="56" applyFont="1" applyFill="1" applyBorder="1" applyAlignment="1">
      <alignment horizontal="center" vertical="center"/>
      <protection/>
    </xf>
    <xf numFmtId="0" fontId="41" fillId="33" borderId="0" xfId="56" applyFont="1" applyFill="1" applyBorder="1" applyAlignment="1">
      <alignment horizontal="right" vertical="center"/>
      <protection/>
    </xf>
    <xf numFmtId="197" fontId="39" fillId="37" borderId="0" xfId="0" applyNumberFormat="1" applyFont="1" applyFill="1" applyAlignment="1">
      <alignment/>
    </xf>
    <xf numFmtId="197" fontId="39" fillId="8" borderId="0" xfId="0" applyNumberFormat="1" applyFont="1" applyFill="1" applyAlignment="1">
      <alignment/>
    </xf>
    <xf numFmtId="197" fontId="39" fillId="11" borderId="0" xfId="0" applyNumberFormat="1" applyFont="1" applyFill="1" applyAlignment="1">
      <alignment/>
    </xf>
    <xf numFmtId="0" fontId="37" fillId="9" borderId="0" xfId="56" applyFont="1" applyFill="1" applyBorder="1" applyAlignment="1">
      <alignment horizontal="left"/>
      <protection/>
    </xf>
    <xf numFmtId="0" fontId="32" fillId="9" borderId="0" xfId="56" applyFont="1" applyFill="1" applyAlignment="1">
      <alignment/>
      <protection/>
    </xf>
    <xf numFmtId="183" fontId="32" fillId="9" borderId="0" xfId="56" applyNumberFormat="1" applyFont="1" applyFill="1" applyAlignment="1">
      <alignment/>
      <protection/>
    </xf>
    <xf numFmtId="0" fontId="56" fillId="0" borderId="0" xfId="56" applyFont="1" applyFill="1" applyAlignment="1">
      <alignment/>
      <protection/>
    </xf>
    <xf numFmtId="0" fontId="37" fillId="9" borderId="0" xfId="0" applyFont="1" applyFill="1" applyAlignment="1">
      <alignment/>
    </xf>
    <xf numFmtId="0" fontId="37" fillId="9" borderId="0" xfId="56" applyFont="1" applyFill="1" applyAlignment="1">
      <alignment/>
      <protection/>
    </xf>
    <xf numFmtId="0" fontId="0" fillId="9" borderId="0" xfId="56" applyFont="1" applyFill="1" applyAlignment="1">
      <alignment horizontal="center"/>
      <protection/>
    </xf>
    <xf numFmtId="0" fontId="7" fillId="9" borderId="0" xfId="56" applyFont="1" applyFill="1" applyAlignment="1">
      <alignment/>
      <protection/>
    </xf>
    <xf numFmtId="0" fontId="36" fillId="7" borderId="20" xfId="56" applyFont="1" applyFill="1" applyBorder="1" applyAlignment="1">
      <alignment horizontal="center"/>
      <protection/>
    </xf>
    <xf numFmtId="0" fontId="36" fillId="7" borderId="21" xfId="56" applyFont="1" applyFill="1" applyBorder="1" applyAlignment="1">
      <alignment horizontal="center"/>
      <protection/>
    </xf>
    <xf numFmtId="0" fontId="36" fillId="7" borderId="22" xfId="56" applyFont="1" applyFill="1" applyBorder="1" applyAlignment="1">
      <alignment horizontal="center"/>
      <protection/>
    </xf>
    <xf numFmtId="0" fontId="36" fillId="7" borderId="10" xfId="56" applyFont="1" applyFill="1" applyBorder="1" applyAlignment="1">
      <alignment horizontal="center"/>
      <protection/>
    </xf>
    <xf numFmtId="0" fontId="36" fillId="7" borderId="0" xfId="56" applyFont="1" applyFill="1" applyBorder="1" applyAlignment="1">
      <alignment horizontal="center"/>
      <protection/>
    </xf>
    <xf numFmtId="0" fontId="36" fillId="7" borderId="15" xfId="56" applyFont="1" applyFill="1" applyBorder="1" applyAlignment="1">
      <alignment horizontal="center"/>
      <protection/>
    </xf>
    <xf numFmtId="0" fontId="36" fillId="7" borderId="11" xfId="56" applyFont="1" applyFill="1" applyBorder="1" applyAlignment="1">
      <alignment horizontal="center" vertical="center"/>
      <protection/>
    </xf>
    <xf numFmtId="0" fontId="36" fillId="7" borderId="13" xfId="56" applyFont="1" applyFill="1" applyBorder="1" applyAlignment="1">
      <alignment horizontal="center" vertical="center"/>
      <protection/>
    </xf>
    <xf numFmtId="0" fontId="36" fillId="7" borderId="23" xfId="56" applyFont="1" applyFill="1" applyBorder="1" applyAlignment="1">
      <alignment horizontal="center"/>
      <protection/>
    </xf>
    <xf numFmtId="0" fontId="36" fillId="13" borderId="14" xfId="56" applyFont="1" applyFill="1" applyBorder="1" applyAlignment="1">
      <alignment horizontal="center" vertical="center"/>
      <protection/>
    </xf>
    <xf numFmtId="197" fontId="39" fillId="13" borderId="15" xfId="56" applyNumberFormat="1" applyFont="1" applyFill="1" applyBorder="1" applyAlignment="1">
      <alignment horizontal="right" vertical="center"/>
      <protection/>
    </xf>
    <xf numFmtId="197" fontId="39" fillId="13" borderId="16" xfId="56" applyNumberFormat="1" applyFont="1" applyFill="1" applyBorder="1" applyAlignment="1">
      <alignment horizontal="right" vertical="center"/>
      <protection/>
    </xf>
    <xf numFmtId="0" fontId="35" fillId="41" borderId="14" xfId="56" applyFont="1" applyFill="1" applyBorder="1" applyAlignment="1">
      <alignment horizontal="left" vertical="center" indent="1"/>
      <protection/>
    </xf>
    <xf numFmtId="197" fontId="35" fillId="41" borderId="15" xfId="56" applyNumberFormat="1" applyFont="1" applyFill="1" applyBorder="1" applyAlignment="1">
      <alignment vertical="center"/>
      <protection/>
    </xf>
    <xf numFmtId="197" fontId="35" fillId="41" borderId="16" xfId="56" applyNumberFormat="1" applyFont="1" applyFill="1" applyBorder="1" applyAlignment="1">
      <alignment vertical="center"/>
      <protection/>
    </xf>
    <xf numFmtId="197" fontId="35" fillId="41" borderId="0" xfId="56" applyNumberFormat="1" applyFont="1" applyFill="1" applyBorder="1" applyAlignment="1">
      <alignment vertical="center"/>
      <protection/>
    </xf>
    <xf numFmtId="0" fontId="35" fillId="41" borderId="24" xfId="56" applyFont="1" applyFill="1" applyBorder="1" applyAlignment="1">
      <alignment horizontal="left" vertical="center" indent="1"/>
      <protection/>
    </xf>
    <xf numFmtId="197" fontId="35" fillId="41" borderId="25" xfId="56" applyNumberFormat="1" applyFont="1" applyFill="1" applyBorder="1" applyAlignment="1">
      <alignment vertical="center"/>
      <protection/>
    </xf>
    <xf numFmtId="197" fontId="35" fillId="41" borderId="26" xfId="56" applyNumberFormat="1" applyFont="1" applyFill="1" applyBorder="1" applyAlignment="1">
      <alignment vertical="center"/>
      <protection/>
    </xf>
    <xf numFmtId="197" fontId="35" fillId="41" borderId="27" xfId="56" applyNumberFormat="1" applyFont="1" applyFill="1" applyBorder="1" applyAlignment="1">
      <alignment vertical="center"/>
      <protection/>
    </xf>
    <xf numFmtId="0" fontId="36" fillId="7" borderId="28" xfId="56" applyFont="1" applyFill="1" applyBorder="1" applyAlignment="1">
      <alignment horizontal="center" vertical="center"/>
      <protection/>
    </xf>
    <xf numFmtId="0" fontId="36" fillId="7" borderId="14" xfId="56" applyFont="1" applyFill="1" applyBorder="1" applyAlignment="1">
      <alignment horizontal="center" vertical="center"/>
      <protection/>
    </xf>
    <xf numFmtId="0" fontId="36" fillId="7" borderId="29" xfId="56" applyFont="1" applyFill="1" applyBorder="1" applyAlignment="1">
      <alignment horizontal="center" vertical="center"/>
      <protection/>
    </xf>
    <xf numFmtId="0" fontId="37" fillId="0" borderId="0" xfId="56" applyFont="1" applyAlignment="1">
      <alignment horizontal="center"/>
      <protection/>
    </xf>
    <xf numFmtId="0" fontId="36" fillId="0" borderId="27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_10 enero 200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2017 y 2018,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por Subgrupo Tipo de Gasto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36"/>
          <c:y val="-0.009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85"/>
          <c:y val="0.10925"/>
          <c:w val="0.94875"/>
          <c:h val="0.8025"/>
        </c:manualLayout>
      </c:layout>
      <c:bar3DChart>
        <c:barDir val="col"/>
        <c:grouping val="standard"/>
        <c:varyColors val="0"/>
        <c:ser>
          <c:idx val="0"/>
          <c:order val="0"/>
          <c:tx>
            <c:v>Aprobado 2017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'!$B$14:$B$20</c:f>
              <c:numCache/>
            </c:numRef>
          </c:val>
          <c:shape val="box"/>
        </c:ser>
        <c:ser>
          <c:idx val="1"/>
          <c:order val="1"/>
          <c:tx>
            <c:v>Vigente 2017</c:v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'!$C$14:$C$20</c:f>
              <c:numCache/>
            </c:numRef>
          </c:val>
          <c:shape val="box"/>
        </c:ser>
        <c:ser>
          <c:idx val="3"/>
          <c:order val="2"/>
          <c:tx>
            <c:v>Ejecutado 2017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'!$D$14:$D$20</c:f>
              <c:numCache/>
            </c:numRef>
          </c:val>
          <c:shape val="box"/>
        </c:ser>
        <c:ser>
          <c:idx val="2"/>
          <c:order val="3"/>
          <c:tx>
            <c:v>Aprobado 2018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'!$E$14:$E$20</c:f>
              <c:numCache/>
            </c:numRef>
          </c:val>
          <c:shape val="box"/>
        </c:ser>
        <c:shape val="box"/>
        <c:axId val="47885770"/>
        <c:axId val="28318747"/>
        <c:axId val="53542132"/>
      </c:bar3DChart>
      <c:catAx>
        <c:axId val="478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318747"/>
        <c:crosses val="autoZero"/>
        <c:auto val="1"/>
        <c:lblOffset val="100"/>
        <c:tickLblSkip val="1"/>
        <c:noMultiLvlLbl val="0"/>
      </c:catAx>
      <c:valAx>
        <c:axId val="2831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Q.</a:t>
                </a:r>
              </a:p>
            </c:rich>
          </c:tx>
          <c:layout>
            <c:manualLayout>
              <c:xMode val="factor"/>
              <c:yMode val="factor"/>
              <c:x val="-0.0917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885770"/>
        <c:crossesAt val="1"/>
        <c:crossBetween val="between"/>
        <c:dispUnits/>
      </c:valAx>
      <c:serAx>
        <c:axId val="53542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CC0000"/>
                </a:solidFill>
              </a:defRPr>
            </a:pPr>
          </a:p>
        </c:txPr>
        <c:crossAx val="28318747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73"/>
          <c:w val="0.575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DCDB"/>
        </a:solidFill>
        <a:ln w="3175">
          <a:noFill/>
        </a:ln>
      </c:spPr>
      <c:thickness val="0"/>
    </c:sideWall>
    <c:backWall>
      <c:spPr>
        <a:solidFill>
          <a:srgbClr val="F2DCDB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2018, por Tipo de Gasto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6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"/>
          <c:w val="0.9895"/>
          <c:h val="0.7545"/>
        </c:manualLayout>
      </c:layout>
      <c:bubbleChart>
        <c:varyColors val="0"/>
        <c:ser>
          <c:idx val="0"/>
          <c:order val="0"/>
          <c:tx>
            <c:v>Recomendado 2017</c:v>
          </c:tx>
          <c:spPr>
            <a:gradFill rotWithShape="1">
              <a:gsLst>
                <a:gs pos="0">
                  <a:srgbClr val="FFC000"/>
                </a:gs>
                <a:gs pos="50000">
                  <a:srgbClr val="558ED5"/>
                </a:gs>
                <a:gs pos="100000">
                  <a:srgbClr val="FAC09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gradFill rotWithShape="1">
                <a:gsLst>
                  <a:gs pos="0">
                    <a:srgbClr val="92D050"/>
                  </a:gs>
                  <a:gs pos="50000">
                    <a:srgbClr val="558ED5"/>
                  </a:gs>
                  <a:gs pos="100000">
                    <a:srgbClr val="FAC09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50000">
                    <a:srgbClr val="558ED5"/>
                  </a:gs>
                  <a:gs pos="100000">
                    <a:srgbClr val="FAC09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1"/>
            <c:showVal val="1"/>
            <c:showBubbleSize val="0"/>
            <c:showCatName val="1"/>
            <c:showSerName val="0"/>
            <c:showPercent val="0"/>
          </c:dLbls>
          <c:xVal>
            <c:strRef>
              <c:f>'Subrupo de gasto '!$A$6:$A$8</c:f>
              <c:strCache/>
            </c:strRef>
          </c:xVal>
          <c:yVal>
            <c:numRef>
              <c:f>'Subrupo de gasto '!$E$6:$E$8</c:f>
              <c:numCache/>
            </c:numRef>
          </c:yVal>
          <c:bubbleSize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1"/>
        </c:ser>
        <c:axId val="12117141"/>
        <c:axId val="41945406"/>
      </c:bubbleChart>
      <c:valAx>
        <c:axId val="1211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5406"/>
        <c:crosses val="autoZero"/>
        <c:crossBetween val="midCat"/>
        <c:dispUnits/>
      </c:valAx>
      <c:valAx>
        <c:axId val="41945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117141"/>
        <c:crosses val="autoZero"/>
        <c:crossBetween val="midCat"/>
        <c:dispUnits/>
      </c:valAx>
      <c:spPr>
        <a:solidFill>
          <a:srgbClr val="FDEADA">
            <a:alpha val="51000"/>
          </a:srgbClr>
        </a:solidFill>
        <a:ln w="12700">
          <a:solidFill>
            <a:srgbClr val="808000"/>
          </a:solidFill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2017 y 2018, por Finalidad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-0.0025"/>
          <c:y val="-0.02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72"/>
          <c:w val="0.9655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2018</c:v>
          </c:tx>
          <c:spPr>
            <a:solidFill>
              <a:srgbClr val="C000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DCD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Finalidad!$C$8:$C$19</c:f>
              <c:numCache/>
            </c:numRef>
          </c:val>
          <c:shape val="cylinder"/>
        </c:ser>
        <c:ser>
          <c:idx val="5"/>
          <c:order val="1"/>
          <c:tx>
            <c:v>Ejecutado 2017</c:v>
          </c:tx>
          <c:spPr>
            <a:solidFill>
              <a:srgbClr val="DB843D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C09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C09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Finalidad!$E$8:$E$19</c:f>
              <c:numCache/>
            </c:numRef>
          </c:val>
          <c:shape val="cylinder"/>
        </c:ser>
        <c:ser>
          <c:idx val="2"/>
          <c:order val="2"/>
          <c:tx>
            <c:v>Vigente 2017</c:v>
          </c:tx>
          <c:spPr>
            <a:solidFill>
              <a:srgbClr val="99CC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Finalidad!$G$8:$G$19</c:f>
              <c:numCache/>
            </c:numRef>
          </c:val>
          <c:shape val="cylinder"/>
        </c:ser>
        <c:ser>
          <c:idx val="4"/>
          <c:order val="3"/>
          <c:tx>
            <c:v>Aprobado 2017</c:v>
          </c:tx>
          <c:spPr>
            <a:solidFill>
              <a:srgbClr val="CC99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AB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AB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Finalidad!$I$8:$I$19</c:f>
              <c:numCache/>
            </c:numRef>
          </c:val>
          <c:shape val="cylinder"/>
        </c:ser>
        <c:shape val="cylinder"/>
        <c:axId val="41964335"/>
        <c:axId val="42134696"/>
      </c:bar3DChart>
      <c:catAx>
        <c:axId val="41964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Finalidad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134696"/>
        <c:crosses val="autoZero"/>
        <c:auto val="1"/>
        <c:lblOffset val="100"/>
        <c:tickLblSkip val="1"/>
        <c:noMultiLvlLbl val="0"/>
      </c:catAx>
      <c:valAx>
        <c:axId val="42134696"/>
        <c:scaling>
          <c:orientation val="minMax"/>
        </c:scaling>
        <c:axPos val="l"/>
        <c:majorGridlines>
          <c:spPr>
            <a:ln w="3175">
              <a:solidFill>
                <a:srgbClr val="993300"/>
              </a:solidFill>
            </a:ln>
          </c:spPr>
        </c:majorGridlines>
        <c:delete val="1"/>
        <c:majorTickMark val="out"/>
        <c:minorTickMark val="none"/>
        <c:tickLblPos val="none"/>
        <c:crossAx val="419643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"/>
          <c:y val="0.9555"/>
          <c:w val="0.3042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CC0000"/>
                </a:solidFill>
              </a:rPr>
              <a:t>Presupuesto 2010 y 2011, por Fuente de Financiamiento</a:t>
            </a:r>
          </a:p>
        </c:rich>
      </c:tx>
      <c:layout>
        <c:manualLayout>
          <c:xMode val="factor"/>
          <c:yMode val="factor"/>
          <c:x val="-0.164"/>
          <c:y val="0.032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1285"/>
          <c:w val="0.96925"/>
          <c:h val="0.81425"/>
        </c:manualLayout>
      </c:layout>
      <c:bar3DChart>
        <c:barDir val="col"/>
        <c:grouping val="standard"/>
        <c:varyColors val="0"/>
        <c:ser>
          <c:idx val="0"/>
          <c:order val="0"/>
          <c:tx>
            <c:v>Vigente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Financiamiento!#REF!</c:f>
            </c:numRef>
          </c:val>
          <c:shape val="box"/>
        </c:ser>
        <c:ser>
          <c:idx val="1"/>
          <c:order val="1"/>
          <c:tx>
            <c:v>Ejecutado 2010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Financiamiento!#REF!</c:f>
            </c:numRef>
          </c:val>
          <c:shape val="box"/>
        </c:ser>
        <c:ser>
          <c:idx val="2"/>
          <c:order val="2"/>
          <c:tx>
            <c:v>Aprobado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Financiamiento!#REF!</c:f>
            </c:numRef>
          </c:val>
          <c:shape val="box"/>
        </c:ser>
        <c:shape val="box"/>
        <c:axId val="43667945"/>
        <c:axId val="57467186"/>
        <c:axId val="47442627"/>
      </c:bar3DChart>
      <c:catAx>
        <c:axId val="43667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67186"/>
        <c:crosses val="autoZero"/>
        <c:auto val="1"/>
        <c:lblOffset val="100"/>
        <c:tickLblSkip val="1"/>
        <c:noMultiLvlLbl val="0"/>
      </c:catAx>
      <c:valAx>
        <c:axId val="57467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67945"/>
        <c:crossesAt val="1"/>
        <c:crossBetween val="between"/>
        <c:dispUnits/>
      </c:valAx>
      <c:serAx>
        <c:axId val="47442627"/>
        <c:scaling>
          <c:orientation val="minMax"/>
        </c:scaling>
        <c:axPos val="b"/>
        <c:delete val="1"/>
        <c:majorTickMark val="out"/>
        <c:minorTickMark val="none"/>
        <c:tickLblPos val="none"/>
        <c:crossAx val="57467186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2017 y  2018,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Fuente de Financiamiento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15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32"/>
          <c:w val="0.9162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2017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Financiamiento!$C$9:$C$15</c:f>
              <c:numCache/>
            </c:numRef>
          </c:val>
        </c:ser>
        <c:ser>
          <c:idx val="1"/>
          <c:order val="1"/>
          <c:tx>
            <c:v>Vigente 2017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Financiamiento!$D$9:$D$15</c:f>
              <c:numCache/>
            </c:numRef>
          </c:val>
        </c:ser>
        <c:ser>
          <c:idx val="3"/>
          <c:order val="2"/>
          <c:tx>
            <c:v>Ejecutado 2017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Financiamiento!$E$9:$E$15</c:f>
              <c:numCache/>
            </c:numRef>
          </c:val>
        </c:ser>
        <c:ser>
          <c:idx val="2"/>
          <c:order val="3"/>
          <c:tx>
            <c:v>Aprobado 2018</c:v>
          </c:tx>
          <c:spPr>
            <a:gradFill rotWithShape="1">
              <a:gsLst>
                <a:gs pos="0">
                  <a:srgbClr val="FFFF00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  <c:axId val="24330460"/>
        <c:axId val="17647549"/>
      </c:barChart>
      <c:catAx>
        <c:axId val="2433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7549"/>
        <c:crosses val="autoZero"/>
        <c:auto val="1"/>
        <c:lblOffset val="100"/>
        <c:tickLblSkip val="1"/>
        <c:noMultiLvlLbl val="0"/>
      </c:catAx>
      <c:valAx>
        <c:axId val="17647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3304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B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2018, por Fuente de Financiamiento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y porcentaje)</a:t>
            </a:r>
          </a:p>
        </c:rich>
      </c:tx>
      <c:layout>
        <c:manualLayout>
          <c:xMode val="factor"/>
          <c:yMode val="factor"/>
          <c:x val="0.02775"/>
          <c:y val="-0.014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5"/>
          <c:y val="0.272"/>
          <c:w val="0.66775"/>
          <c:h val="0.6975"/>
        </c:manualLayout>
      </c:layout>
      <c:pie3DChart>
        <c:varyColors val="1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Recursos del Tesoro, Q42,177.8,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55%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Afectación Específica, Q19,788.6,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Recursos Propios, Q1,302.1,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Crédito Interno, Q10,548.5,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Crédito Externo, Q2,580.7,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Donaciones Externas, Q573.8,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Donaciones Internas, Q17.9,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DEADA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Egresos 2017 y 2018, por Institución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44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08625"/>
          <c:w val="0.82825"/>
          <c:h val="0.87925"/>
        </c:manualLayout>
      </c:layout>
      <c:barChart>
        <c:barDir val="bar"/>
        <c:grouping val="clustered"/>
        <c:varyColors val="0"/>
        <c:ser>
          <c:idx val="3"/>
          <c:order val="0"/>
          <c:tx>
            <c:v>Aprobado 2017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Institución!$H$41:$H$59</c:f>
              <c:numCache/>
            </c:numRef>
          </c:val>
        </c:ser>
        <c:ser>
          <c:idx val="4"/>
          <c:order val="1"/>
          <c:tx>
            <c:v>Vigente 2017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Institución!$I$41:$I$59</c:f>
              <c:numCache/>
            </c:numRef>
          </c:val>
        </c:ser>
        <c:ser>
          <c:idx val="8"/>
          <c:order val="2"/>
          <c:tx>
            <c:v>Ejecutado 2017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Institución!$J$41:$J$59</c:f>
              <c:numCache/>
            </c:numRef>
          </c:val>
        </c:ser>
        <c:ser>
          <c:idx val="9"/>
          <c:order val="3"/>
          <c:tx>
            <c:v>Aprobado 2018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Institución!$K$41:$K$59</c:f>
              <c:numCache/>
            </c:numRef>
          </c:val>
        </c:ser>
        <c:axId val="24610214"/>
        <c:axId val="20165335"/>
      </c:barChart>
      <c:catAx>
        <c:axId val="2461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Entidad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165335"/>
        <c:crosses val="autoZero"/>
        <c:auto val="1"/>
        <c:lblOffset val="100"/>
        <c:tickLblSkip val="1"/>
        <c:noMultiLvlLbl val="0"/>
      </c:catAx>
      <c:valAx>
        <c:axId val="2016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del presupuesto</a:t>
                </a:r>
              </a:p>
            </c:rich>
          </c:tx>
          <c:layout>
            <c:manualLayout>
              <c:xMode val="factor"/>
              <c:yMode val="factor"/>
              <c:x val="-0.002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610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5"/>
          <c:y val="0.75175"/>
          <c:w val="0.1315"/>
          <c:h val="0.2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DEADA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2017 y 2018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agrupación institucional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0175"/>
          <c:y val="0.030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6925"/>
          <c:y val="0.223"/>
          <c:w val="0.904"/>
          <c:h val="0.688"/>
        </c:manualLayout>
      </c:layout>
      <c:bar3DChart>
        <c:barDir val="col"/>
        <c:grouping val="stacked"/>
        <c:varyColors val="0"/>
        <c:ser>
          <c:idx val="0"/>
          <c:order val="0"/>
          <c:tx>
            <c:v>Aprobado 2017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Institución!$B$93:$B$96</c:f>
              <c:numCache/>
            </c:numRef>
          </c:val>
          <c:shape val="box"/>
        </c:ser>
        <c:ser>
          <c:idx val="1"/>
          <c:order val="1"/>
          <c:tx>
            <c:v>Vigente 2017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Institución!$C$93:$C$96</c:f>
              <c:numCache/>
            </c:numRef>
          </c:val>
          <c:shape val="box"/>
        </c:ser>
        <c:ser>
          <c:idx val="2"/>
          <c:order val="2"/>
          <c:tx>
            <c:v>Ejecutado 2017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Institución!$D$93:$D$96</c:f>
              <c:numCache/>
            </c:numRef>
          </c:val>
          <c:shape val="box"/>
        </c:ser>
        <c:ser>
          <c:idx val="3"/>
          <c:order val="3"/>
          <c:tx>
            <c:v>Aprobado 2018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Institución!$E$93:$E$96</c:f>
              <c:numCache/>
            </c:numRef>
          </c:val>
          <c:shape val="box"/>
        </c:ser>
        <c:overlap val="100"/>
        <c:shape val="box"/>
        <c:axId val="47270288"/>
        <c:axId val="22779409"/>
      </c:bar3DChart>
      <c:catAx>
        <c:axId val="4727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779409"/>
        <c:crosses val="autoZero"/>
        <c:auto val="1"/>
        <c:lblOffset val="100"/>
        <c:tickLblSkip val="1"/>
        <c:noMultiLvlLbl val="0"/>
      </c:catAx>
      <c:valAx>
        <c:axId val="22779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270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5"/>
          <c:y val="0.93725"/>
          <c:w val="0.7307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E7"/>
        </a:solidFill>
        <a:ln w="3175">
          <a:noFill/>
        </a:ln>
      </c:spPr>
      <c:thickness val="0"/>
    </c:sideWall>
    <c:backWall>
      <c:spPr>
        <a:solidFill>
          <a:srgbClr val="FFFF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0.993</cdr:y>
    </cdr:from>
    <cdr:to>
      <cdr:x>0.4605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143625"/>
          <a:ext cx="35909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0.962</cdr:y>
    </cdr:from>
    <cdr:to>
      <cdr:x>0.2845</cdr:x>
      <cdr:y>0.99925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7905750"/>
          <a:ext cx="2790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0.95775</cdr:y>
    </cdr:from>
    <cdr:to>
      <cdr:x>0.1555</cdr:x>
      <cdr:y>0.99425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591050"/>
          <a:ext cx="895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190500</xdr:rowOff>
    </xdr:from>
    <xdr:to>
      <xdr:col>23</xdr:col>
      <xdr:colOff>752475</xdr:colOff>
      <xdr:row>41</xdr:row>
      <xdr:rowOff>104775</xdr:rowOff>
    </xdr:to>
    <xdr:graphicFrame>
      <xdr:nvGraphicFramePr>
        <xdr:cNvPr id="1" name="1 Gráfico"/>
        <xdr:cNvGraphicFramePr/>
      </xdr:nvGraphicFramePr>
      <xdr:xfrm>
        <a:off x="13296900" y="190500"/>
        <a:ext cx="963930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97</xdr:row>
      <xdr:rowOff>161925</xdr:rowOff>
    </xdr:from>
    <xdr:to>
      <xdr:col>4</xdr:col>
      <xdr:colOff>276225</xdr:colOff>
      <xdr:row>121</xdr:row>
      <xdr:rowOff>161925</xdr:rowOff>
    </xdr:to>
    <xdr:graphicFrame>
      <xdr:nvGraphicFramePr>
        <xdr:cNvPr id="2" name="3 Gráfico"/>
        <xdr:cNvGraphicFramePr/>
      </xdr:nvGraphicFramePr>
      <xdr:xfrm>
        <a:off x="419100" y="19669125"/>
        <a:ext cx="56769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0.951</cdr:y>
    </cdr:from>
    <cdr:to>
      <cdr:x>0.63575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4924425"/>
          <a:ext cx="3667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0.67625</cdr:x>
      <cdr:y>0.29925</cdr:y>
    </cdr:from>
    <cdr:to>
      <cdr:x>0.938</cdr:x>
      <cdr:y>0.36825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3914775" y="1543050"/>
          <a:ext cx="1514475" cy="3619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Total: Q.76,989.4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6286500" y="1052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25</xdr:row>
      <xdr:rowOff>28575</xdr:rowOff>
    </xdr:from>
    <xdr:to>
      <xdr:col>6</xdr:col>
      <xdr:colOff>523875</xdr:colOff>
      <xdr:row>63</xdr:row>
      <xdr:rowOff>9525</xdr:rowOff>
    </xdr:to>
    <xdr:graphicFrame>
      <xdr:nvGraphicFramePr>
        <xdr:cNvPr id="2" name="5 Gráfico"/>
        <xdr:cNvGraphicFramePr/>
      </xdr:nvGraphicFramePr>
      <xdr:xfrm>
        <a:off x="95250" y="4991100"/>
        <a:ext cx="77628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0</xdr:row>
      <xdr:rowOff>19050</xdr:rowOff>
    </xdr:from>
    <xdr:to>
      <xdr:col>14</xdr:col>
      <xdr:colOff>323850</xdr:colOff>
      <xdr:row>26</xdr:row>
      <xdr:rowOff>47625</xdr:rowOff>
    </xdr:to>
    <xdr:graphicFrame>
      <xdr:nvGraphicFramePr>
        <xdr:cNvPr id="3" name="9 Gráfico"/>
        <xdr:cNvGraphicFramePr/>
      </xdr:nvGraphicFramePr>
      <xdr:xfrm>
        <a:off x="8220075" y="19050"/>
        <a:ext cx="57912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0.98025</cdr:y>
    </cdr:from>
    <cdr:to>
      <cdr:x>0.4305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6143625"/>
          <a:ext cx="6324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12</xdr:col>
      <xdr:colOff>704850</xdr:colOff>
      <xdr:row>59</xdr:row>
      <xdr:rowOff>142875</xdr:rowOff>
    </xdr:to>
    <xdr:graphicFrame>
      <xdr:nvGraphicFramePr>
        <xdr:cNvPr id="1" name="1 Gráfico"/>
        <xdr:cNvGraphicFramePr/>
      </xdr:nvGraphicFramePr>
      <xdr:xfrm>
        <a:off x="304800" y="5000625"/>
        <a:ext cx="146113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0.99375</cdr:y>
    </cdr:from>
    <cdr:to>
      <cdr:x>0.423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505325"/>
          <a:ext cx="641985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Ministerio de Finanzas Públicas. SICOIN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0.00125</cdr:x>
      <cdr:y>0.292</cdr:y>
    </cdr:from>
    <cdr:to>
      <cdr:x>0.0085</cdr:x>
      <cdr:y>0.72575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" y="1314450"/>
          <a:ext cx="114300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Millones  Q.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0.96225</cdr:y>
    </cdr:from>
    <cdr:to>
      <cdr:x>0.75575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505325"/>
          <a:ext cx="5400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0.4565</cdr:x>
      <cdr:y>0.595</cdr:y>
    </cdr:from>
    <cdr:to>
      <cdr:x>0.646</cdr:x>
      <cdr:y>0.6905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43175" y="3181350"/>
          <a:ext cx="1057275" cy="514350"/>
        </a:xfrm>
        <a:prstGeom prst="rect">
          <a:avLst/>
        </a:prstGeom>
        <a:gradFill rotWithShape="1">
          <a:gsLst>
            <a:gs pos="0">
              <a:srgbClr val="FCF7DD"/>
            </a:gs>
            <a:gs pos="100000">
              <a:srgbClr val="8F8C7F"/>
            </a:gs>
          </a:gsLst>
          <a:path path="rect">
            <a:fillToRect l="50000" t="50000" r="50000" b="50000"/>
          </a:path>
        </a:gradFill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Q.76,989.4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-0.00925</cdr:x>
      <cdr:y>0.9615</cdr:y>
    </cdr:from>
    <cdr:to>
      <cdr:x>1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5153025"/>
          <a:ext cx="5686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68</xdr:row>
      <xdr:rowOff>9525</xdr:rowOff>
    </xdr:from>
    <xdr:to>
      <xdr:col>18</xdr:col>
      <xdr:colOff>542925</xdr:colOff>
      <xdr:row>96</xdr:row>
      <xdr:rowOff>9525</xdr:rowOff>
    </xdr:to>
    <xdr:graphicFrame>
      <xdr:nvGraphicFramePr>
        <xdr:cNvPr id="1" name="5 Gráfico"/>
        <xdr:cNvGraphicFramePr/>
      </xdr:nvGraphicFramePr>
      <xdr:xfrm>
        <a:off x="2181225" y="11639550"/>
        <a:ext cx="15411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18</xdr:row>
      <xdr:rowOff>19050</xdr:rowOff>
    </xdr:from>
    <xdr:to>
      <xdr:col>6</xdr:col>
      <xdr:colOff>200025</xdr:colOff>
      <xdr:row>46</xdr:row>
      <xdr:rowOff>142875</xdr:rowOff>
    </xdr:to>
    <xdr:graphicFrame>
      <xdr:nvGraphicFramePr>
        <xdr:cNvPr id="2" name="2 Gráfico"/>
        <xdr:cNvGraphicFramePr/>
      </xdr:nvGraphicFramePr>
      <xdr:xfrm>
        <a:off x="66675" y="3524250"/>
        <a:ext cx="709612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5</xdr:row>
      <xdr:rowOff>142875</xdr:rowOff>
    </xdr:from>
    <xdr:to>
      <xdr:col>12</xdr:col>
      <xdr:colOff>381000</xdr:colOff>
      <xdr:row>36</xdr:row>
      <xdr:rowOff>85725</xdr:rowOff>
    </xdr:to>
    <xdr:graphicFrame>
      <xdr:nvGraphicFramePr>
        <xdr:cNvPr id="3" name="3 Gráfico"/>
        <xdr:cNvGraphicFramePr/>
      </xdr:nvGraphicFramePr>
      <xdr:xfrm>
        <a:off x="7277100" y="1171575"/>
        <a:ext cx="5581650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Presentaci&#243;n%20Monto%20Solicitado%202004%20(2da.%20varsi&#243;n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Fte. 11-21-29"/>
      <sheetName val="Tipo Pres."/>
      <sheetName val="Inst."/>
      <sheetName val="Ftes Int y Ext"/>
      <sheetName val="Ap. Cons."/>
      <sheetName val="IVA-Paz"/>
      <sheetName val="Fondos"/>
      <sheetName val="Sit Fin"/>
      <sheetName val="Ind. Macro"/>
      <sheetName val="Fte. Fin."/>
      <sheetName val="Graf. Ing. Corr."/>
      <sheetName val="Graf. Dist. Ing. Corr"/>
      <sheetName val="Graf. Def. y carga"/>
      <sheetName val="Graf. Tipo Pres"/>
      <sheetName val="Graf Inst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5.421875" style="1" customWidth="1"/>
    <col min="2" max="2" width="20.421875" style="1" customWidth="1"/>
    <col min="3" max="3" width="16.140625" style="1" customWidth="1"/>
    <col min="4" max="4" width="16.00390625" style="1" customWidth="1"/>
    <col min="5" max="5" width="16.28125" style="1" customWidth="1"/>
    <col min="6" max="6" width="15.7109375" style="1" customWidth="1"/>
    <col min="7" max="7" width="12.7109375" style="1" customWidth="1"/>
    <col min="8" max="8" width="11.421875" style="1" customWidth="1"/>
    <col min="9" max="9" width="14.00390625" style="1" bestFit="1" customWidth="1"/>
    <col min="10" max="16384" width="11.421875" style="1" customWidth="1"/>
  </cols>
  <sheetData>
    <row r="1" spans="1:8" ht="21">
      <c r="A1" s="141" t="s">
        <v>79</v>
      </c>
      <c r="B1" s="141"/>
      <c r="C1" s="142"/>
      <c r="D1" s="143"/>
      <c r="E1" s="144" t="s">
        <v>83</v>
      </c>
      <c r="F1" s="52"/>
      <c r="G1" s="52"/>
      <c r="H1" s="52"/>
    </row>
    <row r="2" spans="1:5" ht="15">
      <c r="A2" s="7"/>
      <c r="B2" s="7"/>
      <c r="C2" s="8"/>
      <c r="D2" s="3"/>
      <c r="E2" s="9"/>
    </row>
    <row r="3" spans="1:5" ht="15">
      <c r="A3" s="3"/>
      <c r="B3" s="3"/>
      <c r="C3" s="3"/>
      <c r="D3" s="3"/>
      <c r="E3" s="3"/>
    </row>
    <row r="4" spans="1:6" ht="15">
      <c r="A4" s="3"/>
      <c r="B4" s="10" t="s">
        <v>13</v>
      </c>
      <c r="C4" s="10" t="s">
        <v>6</v>
      </c>
      <c r="D4" s="10" t="s">
        <v>7</v>
      </c>
      <c r="E4" s="5" t="s">
        <v>13</v>
      </c>
      <c r="F4" s="5" t="s">
        <v>13</v>
      </c>
    </row>
    <row r="5" spans="1:7" ht="15">
      <c r="A5" s="4"/>
      <c r="B5" s="10">
        <v>2017</v>
      </c>
      <c r="C5" s="10">
        <v>2017</v>
      </c>
      <c r="D5" s="85">
        <v>43070</v>
      </c>
      <c r="E5" s="5">
        <v>2017</v>
      </c>
      <c r="F5" s="115" t="s">
        <v>72</v>
      </c>
      <c r="G5" s="2"/>
    </row>
    <row r="6" spans="1:7" ht="15">
      <c r="A6" s="3" t="s">
        <v>3</v>
      </c>
      <c r="B6" s="61">
        <f>+B14+B15+B16</f>
        <v>51236.700000000004</v>
      </c>
      <c r="C6" s="61">
        <f>+C14+C15+C16</f>
        <v>50894.5</v>
      </c>
      <c r="D6" s="61">
        <f>+D14+D15+D16</f>
        <v>47138.5</v>
      </c>
      <c r="E6" s="61">
        <f>+E14+E15+E16</f>
        <v>51236.700000000004</v>
      </c>
      <c r="F6" s="114">
        <f>+E6/$E$10</f>
        <v>0.6655033030521086</v>
      </c>
      <c r="G6" s="2"/>
    </row>
    <row r="7" spans="1:7" ht="15">
      <c r="A7" s="3" t="s">
        <v>4</v>
      </c>
      <c r="B7" s="61">
        <f>+B17+B18+B19</f>
        <v>13656.699999999999</v>
      </c>
      <c r="C7" s="61">
        <f>+C17+C18+C19</f>
        <v>14542.4</v>
      </c>
      <c r="D7" s="61">
        <f>+D17+D18+D19</f>
        <v>12133.199999999999</v>
      </c>
      <c r="E7" s="61">
        <f>+E17+E18+E19</f>
        <v>13656.699999999999</v>
      </c>
      <c r="F7" s="114">
        <f>+E7/$E$10</f>
        <v>0.17738415937778448</v>
      </c>
      <c r="G7" s="2"/>
    </row>
    <row r="8" spans="1:6" ht="15">
      <c r="A8" s="3" t="s">
        <v>5</v>
      </c>
      <c r="B8" s="105">
        <f>+B20</f>
        <v>12096</v>
      </c>
      <c r="C8" s="105">
        <f>+C20</f>
        <v>12185.7</v>
      </c>
      <c r="D8" s="105">
        <f>+D20</f>
        <v>11945.9</v>
      </c>
      <c r="E8" s="105">
        <f>+E20</f>
        <v>12096</v>
      </c>
      <c r="F8" s="116">
        <f>+E8/$E$10</f>
        <v>0.15711253757010707</v>
      </c>
    </row>
    <row r="9" spans="1:6" ht="15">
      <c r="A9" s="3"/>
      <c r="B9" s="61"/>
      <c r="C9" s="61"/>
      <c r="D9" s="61"/>
      <c r="E9" s="61"/>
      <c r="F9" s="6"/>
    </row>
    <row r="10" spans="1:7" ht="15">
      <c r="A10" s="3" t="s">
        <v>14</v>
      </c>
      <c r="B10" s="106">
        <f>SUM(B6:B8)</f>
        <v>76989.4</v>
      </c>
      <c r="C10" s="106">
        <f>SUM(C6:C8)</f>
        <v>77622.6</v>
      </c>
      <c r="D10" s="106">
        <f>SUM(D6:D8)</f>
        <v>71217.59999999999</v>
      </c>
      <c r="E10" s="106">
        <f>SUM(E6:E8)</f>
        <v>76989.4</v>
      </c>
      <c r="F10" s="117">
        <f>SUM(F6:F8)</f>
        <v>1.0000000000000002</v>
      </c>
      <c r="G10" s="2"/>
    </row>
    <row r="11" spans="1:5" ht="15">
      <c r="A11" s="3"/>
      <c r="B11" s="107"/>
      <c r="C11" s="61"/>
      <c r="D11" s="61"/>
      <c r="E11" s="61"/>
    </row>
    <row r="12" spans="1:6" ht="15">
      <c r="A12" s="3"/>
      <c r="B12" s="108" t="s">
        <v>13</v>
      </c>
      <c r="C12" s="109" t="s">
        <v>6</v>
      </c>
      <c r="D12" s="109" t="s">
        <v>7</v>
      </c>
      <c r="E12" s="110" t="s">
        <v>13</v>
      </c>
      <c r="F12" s="5" t="s">
        <v>13</v>
      </c>
    </row>
    <row r="13" spans="1:6" ht="24.75" customHeight="1">
      <c r="A13" s="3"/>
      <c r="B13" s="124">
        <v>2017</v>
      </c>
      <c r="C13" s="124">
        <v>2017</v>
      </c>
      <c r="D13" s="124">
        <v>2017</v>
      </c>
      <c r="E13" s="125">
        <v>2018</v>
      </c>
      <c r="F13" s="115">
        <v>20.18</v>
      </c>
    </row>
    <row r="14" spans="1:6" ht="15">
      <c r="A14" s="3" t="s">
        <v>51</v>
      </c>
      <c r="B14" s="111">
        <v>6890.3</v>
      </c>
      <c r="C14" s="111">
        <v>6687.5</v>
      </c>
      <c r="D14" s="111">
        <v>5707.3</v>
      </c>
      <c r="E14" s="111">
        <v>6890.3</v>
      </c>
      <c r="F14" s="118">
        <f>+E14/$E$23</f>
        <v>0.0894967359142947</v>
      </c>
    </row>
    <row r="15" spans="1:6" ht="15">
      <c r="A15" s="3" t="s">
        <v>35</v>
      </c>
      <c r="B15" s="111">
        <v>26628.5</v>
      </c>
      <c r="C15" s="111">
        <v>26099.8</v>
      </c>
      <c r="D15" s="111">
        <v>23927.3</v>
      </c>
      <c r="E15" s="111">
        <v>26628.5</v>
      </c>
      <c r="F15" s="118">
        <f aca="true" t="shared" si="0" ref="F15:F20">+E15/$E$23</f>
        <v>0.34587228891249966</v>
      </c>
    </row>
    <row r="16" spans="1:6" ht="15">
      <c r="A16" s="3" t="s">
        <v>68</v>
      </c>
      <c r="B16" s="111">
        <v>17717.9</v>
      </c>
      <c r="C16" s="111">
        <v>18107.2</v>
      </c>
      <c r="D16" s="111">
        <v>17503.9</v>
      </c>
      <c r="E16" s="111">
        <v>17717.9</v>
      </c>
      <c r="F16" s="118">
        <f t="shared" si="0"/>
        <v>0.23013427822531418</v>
      </c>
    </row>
    <row r="17" spans="1:7" ht="15">
      <c r="A17" s="3" t="s">
        <v>36</v>
      </c>
      <c r="B17" s="111">
        <v>3368.7</v>
      </c>
      <c r="C17" s="111">
        <v>3803.4</v>
      </c>
      <c r="D17" s="111">
        <v>2092.2</v>
      </c>
      <c r="E17" s="111">
        <v>3368.7</v>
      </c>
      <c r="F17" s="118">
        <f t="shared" si="0"/>
        <v>0.04375537411643681</v>
      </c>
      <c r="G17" s="118">
        <f>+F17+F18+F19</f>
        <v>0.1773841593777845</v>
      </c>
    </row>
    <row r="18" spans="1:7" ht="15">
      <c r="A18" s="3" t="s">
        <v>16</v>
      </c>
      <c r="B18" s="111">
        <v>10166.4</v>
      </c>
      <c r="C18" s="111">
        <v>10675.3</v>
      </c>
      <c r="D18" s="111">
        <v>9989.1</v>
      </c>
      <c r="E18" s="111">
        <v>10166.4</v>
      </c>
      <c r="F18" s="118">
        <f t="shared" si="0"/>
        <v>0.13204934705297094</v>
      </c>
      <c r="G18" s="121"/>
    </row>
    <row r="19" spans="1:6" ht="15">
      <c r="A19" s="3" t="s">
        <v>37</v>
      </c>
      <c r="B19" s="111">
        <v>121.6</v>
      </c>
      <c r="C19" s="111">
        <v>63.7</v>
      </c>
      <c r="D19" s="111">
        <v>51.9</v>
      </c>
      <c r="E19" s="111">
        <v>121.6</v>
      </c>
      <c r="F19" s="118">
        <f t="shared" si="0"/>
        <v>0.0015794382083767376</v>
      </c>
    </row>
    <row r="20" spans="1:6" ht="15">
      <c r="A20" s="3" t="s">
        <v>5</v>
      </c>
      <c r="B20" s="113">
        <v>12096</v>
      </c>
      <c r="C20" s="113">
        <v>12185.7</v>
      </c>
      <c r="D20" s="113">
        <v>11945.9</v>
      </c>
      <c r="E20" s="113">
        <v>12096</v>
      </c>
      <c r="F20" s="119">
        <f t="shared" si="0"/>
        <v>0.15711253757010707</v>
      </c>
    </row>
    <row r="21" spans="1:6" ht="15">
      <c r="A21" s="3"/>
      <c r="B21" s="112"/>
      <c r="C21" s="105"/>
      <c r="D21" s="105"/>
      <c r="E21" s="111"/>
      <c r="F21" s="11"/>
    </row>
    <row r="22" spans="1:5" ht="15">
      <c r="A22" s="3"/>
      <c r="B22" s="107"/>
      <c r="C22" s="61"/>
      <c r="D22" s="61"/>
      <c r="E22" s="111"/>
    </row>
    <row r="23" spans="1:6" ht="15">
      <c r="A23" s="4" t="s">
        <v>21</v>
      </c>
      <c r="B23" s="106">
        <f>SUM(B14:B20)</f>
        <v>76989.4</v>
      </c>
      <c r="C23" s="106">
        <f>SUM(C14:C22)</f>
        <v>77622.59999999999</v>
      </c>
      <c r="D23" s="106">
        <f>SUM(D14:D22)</f>
        <v>71217.59999999999</v>
      </c>
      <c r="E23" s="106">
        <f>SUM(E14:E22)</f>
        <v>76989.4</v>
      </c>
      <c r="F23" s="120">
        <f>SUM(F14:F20)</f>
        <v>1</v>
      </c>
    </row>
    <row r="24" spans="1:5" ht="15">
      <c r="A24" s="3"/>
      <c r="B24" s="102"/>
      <c r="C24" s="102"/>
      <c r="D24" s="102"/>
      <c r="E24" s="102"/>
    </row>
    <row r="25" spans="1:5" ht="15">
      <c r="A25" s="81"/>
      <c r="B25" s="3"/>
      <c r="C25" s="3"/>
      <c r="D25" s="3"/>
      <c r="E25" s="3"/>
    </row>
    <row r="26" spans="1:5" ht="15">
      <c r="A26" s="64"/>
      <c r="B26" s="64"/>
      <c r="C26" s="65"/>
      <c r="D26" s="52"/>
      <c r="E26" s="66"/>
    </row>
    <row r="27" spans="1:5" ht="15">
      <c r="A27" s="65"/>
      <c r="B27" s="65"/>
      <c r="C27" s="65"/>
      <c r="D27" s="52"/>
      <c r="E27" s="66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r:id="rId2"/>
  <headerFooter alignWithMargins="0">
    <oddFooter>&amp;R&amp;"Arial,Negrita"&amp;13&amp;P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56.8515625" style="0" customWidth="1"/>
    <col min="3" max="3" width="14.7109375" style="0" customWidth="1"/>
    <col min="4" max="6" width="16.7109375" style="0" customWidth="1"/>
    <col min="7" max="7" width="14.28125" style="0" customWidth="1"/>
    <col min="8" max="8" width="16.421875" style="0" customWidth="1"/>
    <col min="9" max="9" width="13.8515625" style="0" customWidth="1"/>
    <col min="10" max="10" width="15.8515625" style="0" customWidth="1"/>
    <col min="11" max="11" width="15.00390625" style="0" customWidth="1"/>
  </cols>
  <sheetData>
    <row r="1" spans="1:10" ht="21">
      <c r="A1" s="12"/>
      <c r="B1" s="145" t="s">
        <v>80</v>
      </c>
      <c r="C1" s="144" t="s">
        <v>83</v>
      </c>
      <c r="D1" s="98"/>
      <c r="E1" s="98"/>
      <c r="F1" s="98"/>
      <c r="G1" s="98"/>
      <c r="H1" s="98"/>
      <c r="J1" s="70"/>
    </row>
    <row r="2" spans="1:10" ht="21">
      <c r="A2" s="12"/>
      <c r="B2" s="80"/>
      <c r="C2" s="13"/>
      <c r="D2" s="13"/>
      <c r="E2" s="13"/>
      <c r="F2" s="13"/>
      <c r="G2" s="13"/>
      <c r="H2" s="13"/>
      <c r="I2" s="12"/>
      <c r="J2" s="12"/>
    </row>
    <row r="3" spans="1:10" ht="1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2"/>
      <c r="B6" s="12"/>
      <c r="C6" s="12"/>
      <c r="D6" s="12"/>
      <c r="E6" s="12"/>
      <c r="F6" s="12"/>
      <c r="G6" s="12"/>
      <c r="H6" s="12"/>
      <c r="I6" s="14"/>
      <c r="J6" s="14"/>
    </row>
    <row r="7" spans="1:10" ht="30">
      <c r="A7" s="12"/>
      <c r="B7" s="12"/>
      <c r="C7" s="16" t="s">
        <v>89</v>
      </c>
      <c r="D7" s="23" t="s">
        <v>88</v>
      </c>
      <c r="E7" s="127" t="s">
        <v>87</v>
      </c>
      <c r="F7" s="126" t="s">
        <v>86</v>
      </c>
      <c r="G7" s="22" t="s">
        <v>85</v>
      </c>
      <c r="H7" s="15" t="s">
        <v>84</v>
      </c>
      <c r="I7" s="24" t="s">
        <v>73</v>
      </c>
      <c r="J7" s="24" t="s">
        <v>74</v>
      </c>
    </row>
    <row r="8" spans="1:11" ht="20.25" customHeight="1">
      <c r="A8" s="12">
        <v>1</v>
      </c>
      <c r="B8" s="12" t="s">
        <v>44</v>
      </c>
      <c r="C8" s="17">
        <f>+D8/$D$21</f>
        <v>0.06718717122097329</v>
      </c>
      <c r="D8" s="14">
        <v>5172.7</v>
      </c>
      <c r="E8" s="17">
        <f>+F8/$F$21</f>
        <v>0.06827806609602122</v>
      </c>
      <c r="F8" s="14">
        <v>4862.6</v>
      </c>
      <c r="G8" s="17">
        <f>+H8/$H$21</f>
        <v>0.06704748359369565</v>
      </c>
      <c r="H8" s="14">
        <v>5204.4</v>
      </c>
      <c r="I8" s="17">
        <f>+J8/$J$21</f>
        <v>0.06718717122097329</v>
      </c>
      <c r="J8" s="14">
        <v>5172.7</v>
      </c>
      <c r="K8" s="14"/>
    </row>
    <row r="9" spans="1:11" ht="15">
      <c r="A9" s="12">
        <v>2</v>
      </c>
      <c r="B9" s="12" t="s">
        <v>0</v>
      </c>
      <c r="C9" s="17">
        <f aca="true" t="shared" si="0" ref="C9:C19">+D9/$D$21</f>
        <v>0.01748942062154011</v>
      </c>
      <c r="D9" s="14">
        <v>1346.5</v>
      </c>
      <c r="E9" s="17">
        <f aca="true" t="shared" si="1" ref="E9:E19">+F9/$F$21</f>
        <v>0.0202632495338231</v>
      </c>
      <c r="F9" s="14">
        <v>1443.1</v>
      </c>
      <c r="G9" s="17">
        <f aca="true" t="shared" si="2" ref="G9:G19">+H9/$H$21</f>
        <v>0.01911556685810576</v>
      </c>
      <c r="H9" s="14">
        <v>1483.8</v>
      </c>
      <c r="I9" s="17">
        <f aca="true" t="shared" si="3" ref="I9:I19">+J9/$J$21</f>
        <v>0.01748942062154011</v>
      </c>
      <c r="J9" s="14">
        <v>1346.5</v>
      </c>
      <c r="K9" s="14"/>
    </row>
    <row r="10" spans="1:11" ht="20.25" customHeight="1">
      <c r="A10" s="12">
        <v>3</v>
      </c>
      <c r="B10" s="12" t="s">
        <v>48</v>
      </c>
      <c r="C10" s="17">
        <f t="shared" si="0"/>
        <v>0.13152979501074175</v>
      </c>
      <c r="D10" s="14">
        <v>10126.4</v>
      </c>
      <c r="E10" s="17">
        <f t="shared" si="1"/>
        <v>0.12595341600952575</v>
      </c>
      <c r="F10" s="14">
        <v>8970.1</v>
      </c>
      <c r="G10" s="17">
        <f t="shared" si="2"/>
        <v>0.12485796662312265</v>
      </c>
      <c r="H10" s="14">
        <v>9691.8</v>
      </c>
      <c r="I10" s="17">
        <f t="shared" si="3"/>
        <v>0.13152979501074175</v>
      </c>
      <c r="J10" s="14">
        <v>10126.4</v>
      </c>
      <c r="K10" s="14"/>
    </row>
    <row r="11" spans="1:11" ht="20.25" customHeight="1">
      <c r="A11" s="12">
        <v>4</v>
      </c>
      <c r="B11" s="12" t="s">
        <v>38</v>
      </c>
      <c r="C11" s="17">
        <f t="shared" si="0"/>
        <v>0.006395685639841329</v>
      </c>
      <c r="D11" s="14">
        <v>492.4</v>
      </c>
      <c r="E11" s="17">
        <f t="shared" si="1"/>
        <v>0.005438262451978163</v>
      </c>
      <c r="F11" s="14">
        <v>387.3</v>
      </c>
      <c r="G11" s="17">
        <f t="shared" si="2"/>
        <v>0.00703789875629005</v>
      </c>
      <c r="H11" s="14">
        <v>546.3</v>
      </c>
      <c r="I11" s="17">
        <f t="shared" si="3"/>
        <v>0.006395685639841329</v>
      </c>
      <c r="J11" s="14">
        <v>492.4</v>
      </c>
      <c r="K11" s="14"/>
    </row>
    <row r="12" spans="1:11" ht="15">
      <c r="A12" s="12">
        <v>5</v>
      </c>
      <c r="B12" s="12" t="s">
        <v>39</v>
      </c>
      <c r="C12" s="17">
        <f t="shared" si="0"/>
        <v>0.07398550969354224</v>
      </c>
      <c r="D12" s="14">
        <v>5696.1</v>
      </c>
      <c r="E12" s="17">
        <f t="shared" si="1"/>
        <v>0.07129698276830448</v>
      </c>
      <c r="F12" s="14">
        <v>5077.6</v>
      </c>
      <c r="G12" s="17">
        <f t="shared" si="2"/>
        <v>0.082351016327719</v>
      </c>
      <c r="H12" s="14">
        <v>6392.3</v>
      </c>
      <c r="I12" s="17">
        <f t="shared" si="3"/>
        <v>0.07398550969354224</v>
      </c>
      <c r="J12" s="14">
        <v>5696.1</v>
      </c>
      <c r="K12" s="14"/>
    </row>
    <row r="13" spans="1:11" ht="20.25" customHeight="1">
      <c r="A13" s="12">
        <v>6</v>
      </c>
      <c r="B13" s="12" t="s">
        <v>40</v>
      </c>
      <c r="C13" s="17">
        <f t="shared" si="0"/>
        <v>0.01661267655027835</v>
      </c>
      <c r="D13" s="14">
        <v>1279</v>
      </c>
      <c r="E13" s="17">
        <f t="shared" si="1"/>
        <v>0.01428017793354452</v>
      </c>
      <c r="F13" s="14">
        <v>1017</v>
      </c>
      <c r="G13" s="17">
        <f t="shared" si="2"/>
        <v>0.015994053278297816</v>
      </c>
      <c r="H13" s="14">
        <v>1241.5</v>
      </c>
      <c r="I13" s="17">
        <f t="shared" si="3"/>
        <v>0.01661267655027835</v>
      </c>
      <c r="J13" s="14">
        <v>1279</v>
      </c>
      <c r="K13" s="14"/>
    </row>
    <row r="14" spans="1:11" ht="20.25" customHeight="1">
      <c r="A14" s="12">
        <v>7</v>
      </c>
      <c r="B14" s="12" t="s">
        <v>41</v>
      </c>
      <c r="C14" s="17">
        <f t="shared" si="0"/>
        <v>0.10293754724676385</v>
      </c>
      <c r="D14" s="14">
        <v>7925.1</v>
      </c>
      <c r="E14" s="17">
        <f t="shared" si="1"/>
        <v>0.10904186605558178</v>
      </c>
      <c r="F14" s="14">
        <v>7765.7</v>
      </c>
      <c r="G14" s="17">
        <f t="shared" si="2"/>
        <v>0.1039156122057236</v>
      </c>
      <c r="H14" s="14">
        <v>8066.2</v>
      </c>
      <c r="I14" s="17">
        <f t="shared" si="3"/>
        <v>0.10293754724676385</v>
      </c>
      <c r="J14" s="14">
        <v>7925.1</v>
      </c>
      <c r="K14" s="14"/>
    </row>
    <row r="15" spans="1:11" ht="15">
      <c r="A15" s="12">
        <v>8</v>
      </c>
      <c r="B15" s="12" t="s">
        <v>1</v>
      </c>
      <c r="C15" s="17">
        <f t="shared" si="0"/>
        <v>0.08959025528189596</v>
      </c>
      <c r="D15" s="14">
        <v>6897.5</v>
      </c>
      <c r="E15" s="17">
        <f t="shared" si="1"/>
        <v>0.0824824200759363</v>
      </c>
      <c r="F15" s="14">
        <v>5874.2</v>
      </c>
      <c r="G15" s="17">
        <f t="shared" si="2"/>
        <v>0.0888478355530477</v>
      </c>
      <c r="H15" s="14">
        <v>6896.6</v>
      </c>
      <c r="I15" s="17">
        <f t="shared" si="3"/>
        <v>0.08959025528189596</v>
      </c>
      <c r="J15" s="14">
        <v>6897.5</v>
      </c>
      <c r="K15" s="14"/>
    </row>
    <row r="16" spans="1:11" ht="20.25" customHeight="1">
      <c r="A16" s="12">
        <v>9</v>
      </c>
      <c r="B16" s="12" t="s">
        <v>63</v>
      </c>
      <c r="C16" s="17">
        <f t="shared" si="0"/>
        <v>0.015055319303696354</v>
      </c>
      <c r="D16" s="14">
        <v>1159.1</v>
      </c>
      <c r="E16" s="17">
        <f t="shared" si="1"/>
        <v>0.012906921884477996</v>
      </c>
      <c r="F16" s="14">
        <v>919.2</v>
      </c>
      <c r="G16" s="17">
        <f t="shared" si="2"/>
        <v>0.014946677900508359</v>
      </c>
      <c r="H16" s="14">
        <v>1160.2</v>
      </c>
      <c r="I16" s="17">
        <f t="shared" si="3"/>
        <v>0.015055319303696354</v>
      </c>
      <c r="J16" s="14">
        <v>1159.1</v>
      </c>
      <c r="K16" s="14"/>
    </row>
    <row r="17" spans="1:11" ht="15">
      <c r="A17" s="12">
        <v>10</v>
      </c>
      <c r="B17" s="12" t="s">
        <v>9</v>
      </c>
      <c r="C17" s="17">
        <f t="shared" si="0"/>
        <v>0.22412046333651128</v>
      </c>
      <c r="D17" s="14">
        <v>17254.9</v>
      </c>
      <c r="E17" s="17">
        <f t="shared" si="1"/>
        <v>0.22168115746669365</v>
      </c>
      <c r="F17" s="14">
        <v>15787.6</v>
      </c>
      <c r="G17" s="17">
        <f t="shared" si="2"/>
        <v>0.22290286591791567</v>
      </c>
      <c r="H17" s="14">
        <v>17302.3</v>
      </c>
      <c r="I17" s="17">
        <f t="shared" si="3"/>
        <v>0.22412046333651128</v>
      </c>
      <c r="J17" s="14">
        <v>17254.9</v>
      </c>
      <c r="K17" s="14"/>
    </row>
    <row r="18" spans="1:11" ht="15">
      <c r="A18" s="12">
        <v>11</v>
      </c>
      <c r="B18" s="12" t="s">
        <v>42</v>
      </c>
      <c r="C18" s="17">
        <f t="shared" si="0"/>
        <v>0.09798361852410852</v>
      </c>
      <c r="D18" s="14">
        <v>7543.7</v>
      </c>
      <c r="E18" s="17">
        <f t="shared" si="1"/>
        <v>0.10063804452831886</v>
      </c>
      <c r="F18" s="14">
        <v>7167.2</v>
      </c>
      <c r="G18" s="17">
        <f t="shared" si="2"/>
        <v>0.09599652678472508</v>
      </c>
      <c r="H18" s="14">
        <v>7451.5</v>
      </c>
      <c r="I18" s="17">
        <f t="shared" si="3"/>
        <v>0.09798361852410852</v>
      </c>
      <c r="J18" s="14">
        <v>7543.7</v>
      </c>
      <c r="K18" s="14"/>
    </row>
    <row r="19" spans="1:11" ht="20.25" customHeight="1">
      <c r="A19" s="12">
        <v>12</v>
      </c>
      <c r="B19" s="12" t="s">
        <v>43</v>
      </c>
      <c r="C19" s="17">
        <f t="shared" si="0"/>
        <v>0.15711253757010707</v>
      </c>
      <c r="D19" s="14">
        <v>12096</v>
      </c>
      <c r="E19" s="17">
        <f t="shared" si="1"/>
        <v>0.16773943519579432</v>
      </c>
      <c r="F19" s="14">
        <v>11946</v>
      </c>
      <c r="G19" s="17">
        <f t="shared" si="2"/>
        <v>0.15698649620084876</v>
      </c>
      <c r="H19" s="14">
        <v>12185.7</v>
      </c>
      <c r="I19" s="17">
        <f t="shared" si="3"/>
        <v>0.15711253757010707</v>
      </c>
      <c r="J19" s="14">
        <v>12096</v>
      </c>
      <c r="K19" s="14"/>
    </row>
    <row r="20" spans="1:11" ht="15">
      <c r="A20" s="12"/>
      <c r="B20" s="12"/>
      <c r="C20" s="17"/>
      <c r="D20" s="14"/>
      <c r="E20" s="14"/>
      <c r="F20" s="14"/>
      <c r="G20" s="17"/>
      <c r="H20" s="14"/>
      <c r="I20" s="14"/>
      <c r="K20" s="14"/>
    </row>
    <row r="21" spans="1:12" ht="15">
      <c r="A21" s="12"/>
      <c r="B21" s="18" t="s">
        <v>21</v>
      </c>
      <c r="C21" s="21">
        <f>SUM(C8:C19)</f>
        <v>1</v>
      </c>
      <c r="D21" s="20">
        <f>SUM(D8:D19)</f>
        <v>76989.4</v>
      </c>
      <c r="E21" s="21">
        <f>SUM(E8:E19)</f>
        <v>1.0000000000000002</v>
      </c>
      <c r="F21" s="20">
        <f>SUM(F8:F19)</f>
        <v>71217.59999999999</v>
      </c>
      <c r="G21" s="19">
        <f>SUM(G8:G20)</f>
        <v>1.0000000000000002</v>
      </c>
      <c r="H21" s="20">
        <f>SUM(H8:H19)</f>
        <v>77622.59999999999</v>
      </c>
      <c r="I21" s="21">
        <f>SUM(I8:I19)</f>
        <v>1</v>
      </c>
      <c r="J21" s="20">
        <f>SUM(J8:J19)</f>
        <v>76989.4</v>
      </c>
      <c r="K21" s="99"/>
      <c r="L21" s="99"/>
    </row>
    <row r="22" spans="1:10" ht="15">
      <c r="A22" s="12"/>
      <c r="B22" s="12"/>
      <c r="C22" s="12"/>
      <c r="D22" s="12"/>
      <c r="E22" s="12"/>
      <c r="F22" s="12"/>
      <c r="G22" s="12"/>
      <c r="H22" s="14"/>
      <c r="I22" s="14"/>
      <c r="J22" s="14"/>
    </row>
    <row r="23" spans="1:10" ht="15">
      <c r="A23" s="12"/>
      <c r="B23" s="12"/>
      <c r="C23" s="12"/>
      <c r="D23" s="12"/>
      <c r="E23" s="12"/>
      <c r="F23" s="12"/>
      <c r="G23" s="12"/>
      <c r="H23" s="12"/>
      <c r="I23" s="14"/>
      <c r="J23" s="14"/>
    </row>
    <row r="24" spans="1:10" ht="15">
      <c r="A24" s="12"/>
      <c r="B24" s="81"/>
      <c r="C24" s="12"/>
      <c r="D24" s="12"/>
      <c r="E24" s="12"/>
      <c r="F24" s="12"/>
      <c r="G24" s="12"/>
      <c r="H24" s="12"/>
      <c r="I24" s="14"/>
      <c r="J24" s="14"/>
    </row>
    <row r="25" spans="1:10" ht="15">
      <c r="A25" s="12"/>
      <c r="B25" s="12"/>
      <c r="C25" s="12"/>
      <c r="D25" s="12"/>
      <c r="E25" s="12"/>
      <c r="F25" s="12"/>
      <c r="G25" s="12"/>
      <c r="H25" s="12"/>
      <c r="I25" s="14"/>
      <c r="J25" s="14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4"/>
      <c r="J26" s="14"/>
    </row>
    <row r="27" spans="1:10" ht="15">
      <c r="A27" s="12"/>
      <c r="B27" s="12"/>
      <c r="C27" s="12"/>
      <c r="D27" s="12"/>
      <c r="E27" s="12"/>
      <c r="F27" s="12"/>
      <c r="G27" s="12"/>
      <c r="H27" s="12"/>
      <c r="I27" s="14"/>
      <c r="J27" s="14"/>
    </row>
    <row r="70" ht="12.75">
      <c r="B70" s="6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6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1.28125" style="1" customWidth="1"/>
    <col min="3" max="3" width="16.8515625" style="1" bestFit="1" customWidth="1"/>
    <col min="4" max="4" width="19.00390625" style="1" customWidth="1"/>
    <col min="5" max="5" width="17.57421875" style="1" customWidth="1"/>
    <col min="6" max="6" width="18.28125" style="1" customWidth="1"/>
    <col min="7" max="7" width="17.7109375" style="1" customWidth="1"/>
    <col min="8" max="8" width="19.28125" style="1" customWidth="1"/>
    <col min="9" max="16384" width="11.421875" style="1" customWidth="1"/>
  </cols>
  <sheetData>
    <row r="1" spans="1:10" ht="21">
      <c r="A1" s="146" t="s">
        <v>81</v>
      </c>
      <c r="B1" s="142"/>
      <c r="C1" s="147"/>
      <c r="D1" s="147"/>
      <c r="E1" s="147"/>
      <c r="F1" s="144" t="s">
        <v>83</v>
      </c>
      <c r="G1" s="52"/>
      <c r="H1" s="52"/>
      <c r="I1" s="52"/>
      <c r="J1" s="52"/>
    </row>
    <row r="2" spans="1:6" ht="15">
      <c r="A2" s="65"/>
      <c r="B2" s="3"/>
      <c r="C2" s="79"/>
      <c r="D2" s="79"/>
      <c r="E2" s="79"/>
      <c r="F2" s="79"/>
    </row>
    <row r="3" spans="1:2" ht="15">
      <c r="A3" s="3"/>
      <c r="B3" s="3"/>
    </row>
    <row r="4" spans="1:6" ht="15">
      <c r="A4" s="3"/>
      <c r="B4" s="3"/>
      <c r="C4" s="68" t="s">
        <v>13</v>
      </c>
      <c r="D4" s="68" t="s">
        <v>6</v>
      </c>
      <c r="E4" s="68" t="s">
        <v>7</v>
      </c>
      <c r="F4" s="67" t="s">
        <v>13</v>
      </c>
    </row>
    <row r="5" spans="1:6" ht="15">
      <c r="A5" s="3"/>
      <c r="B5" s="3"/>
      <c r="C5" s="68">
        <v>2017</v>
      </c>
      <c r="D5" s="68">
        <v>2017</v>
      </c>
      <c r="E5" s="68">
        <v>2017</v>
      </c>
      <c r="F5" s="67">
        <v>2017</v>
      </c>
    </row>
    <row r="6" spans="1:4" ht="15">
      <c r="A6" s="3"/>
      <c r="B6" s="3"/>
      <c r="D6" s="107"/>
    </row>
    <row r="7" spans="1:8" ht="15">
      <c r="A7" s="3"/>
      <c r="B7" s="4" t="s">
        <v>14</v>
      </c>
      <c r="C7" s="100">
        <f>SUM(C9:C15)</f>
        <v>76989.4</v>
      </c>
      <c r="D7" s="101">
        <f>SUM(D9:D15)</f>
        <v>77622.60000000002</v>
      </c>
      <c r="E7" s="101">
        <f>SUM(E9:E15)</f>
        <v>71217.6</v>
      </c>
      <c r="F7" s="101">
        <f>SUM(F9:F15)</f>
        <v>76989.4</v>
      </c>
      <c r="H7" s="97"/>
    </row>
    <row r="8" spans="1:2" ht="15">
      <c r="A8" s="3"/>
      <c r="B8" s="3"/>
    </row>
    <row r="9" spans="1:8" ht="15">
      <c r="A9" s="3">
        <v>10</v>
      </c>
      <c r="B9" s="3" t="s">
        <v>22</v>
      </c>
      <c r="C9" s="61">
        <v>42177.8</v>
      </c>
      <c r="D9" s="61">
        <v>44594.1</v>
      </c>
      <c r="E9" s="61">
        <v>42123.8</v>
      </c>
      <c r="F9" s="61">
        <v>42177.8</v>
      </c>
      <c r="G9" s="61"/>
      <c r="H9" s="61"/>
    </row>
    <row r="10" spans="1:8" ht="15">
      <c r="A10" s="3">
        <v>20</v>
      </c>
      <c r="B10" s="3" t="s">
        <v>25</v>
      </c>
      <c r="C10" s="61">
        <v>19788.6</v>
      </c>
      <c r="D10" s="61">
        <v>18876.2</v>
      </c>
      <c r="E10" s="61">
        <v>16595.1</v>
      </c>
      <c r="F10" s="61">
        <v>19788.6</v>
      </c>
      <c r="G10" s="61"/>
      <c r="H10" s="61"/>
    </row>
    <row r="11" spans="1:8" ht="15">
      <c r="A11" s="3">
        <v>30</v>
      </c>
      <c r="B11" s="3" t="s">
        <v>19</v>
      </c>
      <c r="C11" s="61">
        <v>1302.1</v>
      </c>
      <c r="D11" s="61">
        <v>1063.4</v>
      </c>
      <c r="E11" s="61">
        <v>818.8</v>
      </c>
      <c r="F11" s="61">
        <v>1302.1</v>
      </c>
      <c r="G11" s="61"/>
      <c r="H11" s="61"/>
    </row>
    <row r="12" spans="1:8" ht="15">
      <c r="A12" s="3">
        <v>40</v>
      </c>
      <c r="B12" s="3" t="s">
        <v>23</v>
      </c>
      <c r="C12" s="61">
        <v>10548.5</v>
      </c>
      <c r="D12" s="61">
        <v>8966.5</v>
      </c>
      <c r="E12" s="61">
        <v>8556.6</v>
      </c>
      <c r="F12" s="61">
        <v>10548.5</v>
      </c>
      <c r="G12" s="61"/>
      <c r="H12" s="61"/>
    </row>
    <row r="13" spans="1:8" ht="15">
      <c r="A13" s="3">
        <v>50</v>
      </c>
      <c r="B13" s="3" t="s">
        <v>24</v>
      </c>
      <c r="C13" s="61">
        <v>2580.7</v>
      </c>
      <c r="D13" s="61">
        <v>3780.6</v>
      </c>
      <c r="E13" s="61">
        <v>3019</v>
      </c>
      <c r="F13" s="61">
        <v>2580.7</v>
      </c>
      <c r="G13" s="61"/>
      <c r="H13" s="61"/>
    </row>
    <row r="14" spans="1:8" ht="15">
      <c r="A14" s="3">
        <v>60</v>
      </c>
      <c r="B14" s="3" t="s">
        <v>20</v>
      </c>
      <c r="C14" s="61">
        <v>573.8</v>
      </c>
      <c r="D14" s="61">
        <v>328</v>
      </c>
      <c r="E14" s="61">
        <v>92.5</v>
      </c>
      <c r="F14" s="61">
        <v>573.8</v>
      </c>
      <c r="G14" s="61"/>
      <c r="H14" s="61"/>
    </row>
    <row r="15" spans="1:8" ht="15">
      <c r="A15" s="3">
        <v>70</v>
      </c>
      <c r="B15" s="3" t="s">
        <v>18</v>
      </c>
      <c r="C15" s="71">
        <v>17.9</v>
      </c>
      <c r="D15" s="71">
        <v>13.8</v>
      </c>
      <c r="E15" s="71">
        <v>11.8</v>
      </c>
      <c r="F15" s="71">
        <v>17.9</v>
      </c>
      <c r="G15" s="71"/>
      <c r="H15" s="61"/>
    </row>
    <row r="16" spans="1:7" ht="15">
      <c r="A16" s="3"/>
      <c r="B16" s="3"/>
      <c r="C16" s="6"/>
      <c r="D16" s="6"/>
      <c r="E16" s="6"/>
      <c r="F16" s="6"/>
      <c r="G16" s="6"/>
    </row>
    <row r="17" spans="1:6" ht="15">
      <c r="A17" s="3"/>
      <c r="B17" s="3"/>
      <c r="C17" s="6"/>
      <c r="D17" s="6"/>
      <c r="E17" s="6"/>
      <c r="F17" s="6"/>
    </row>
    <row r="18" spans="1:6" ht="15">
      <c r="A18" s="81"/>
      <c r="B18" s="3"/>
      <c r="C18" s="61"/>
      <c r="D18" s="61"/>
      <c r="E18" s="61"/>
      <c r="F18" s="61"/>
    </row>
    <row r="19" spans="1:5" ht="15">
      <c r="A19" s="3"/>
      <c r="B19" s="3"/>
      <c r="E19" s="2"/>
    </row>
    <row r="20" spans="1:2" ht="12.75">
      <c r="A20" s="52"/>
      <c r="B20" s="52"/>
    </row>
    <row r="34" spans="3:7" ht="12.75">
      <c r="C34" s="64"/>
      <c r="D34" s="64"/>
      <c r="E34" s="64"/>
      <c r="F34" s="64"/>
      <c r="G34" s="52"/>
    </row>
    <row r="66" spans="1:2" ht="12.75">
      <c r="A66" s="64"/>
      <c r="B66" s="52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scale="60" r:id="rId2"/>
  <headerFooter alignWithMargins="0">
    <oddFooter>&amp;R&amp;"Arial,Negrita"&amp;17&amp;P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6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49.00390625" style="0" customWidth="1"/>
    <col min="2" max="2" width="12.140625" style="0" customWidth="1"/>
    <col min="3" max="3" width="13.00390625" style="0" customWidth="1"/>
    <col min="4" max="5" width="13.140625" style="0" customWidth="1"/>
    <col min="6" max="7" width="11.7109375" style="0" customWidth="1"/>
    <col min="8" max="8" width="18.7109375" style="0" customWidth="1"/>
    <col min="9" max="10" width="17.8515625" style="0" customWidth="1"/>
    <col min="11" max="11" width="17.28125" style="0" customWidth="1"/>
  </cols>
  <sheetData>
    <row r="1" spans="1:7" ht="20.25">
      <c r="A1" s="148" t="s">
        <v>82</v>
      </c>
      <c r="B1" s="148"/>
      <c r="C1" s="148"/>
      <c r="D1" s="144" t="s">
        <v>83</v>
      </c>
      <c r="E1" s="94"/>
      <c r="F1" s="94"/>
      <c r="G1" s="94"/>
    </row>
    <row r="2" spans="1:7" ht="12.75">
      <c r="A2" s="52"/>
      <c r="B2" s="52"/>
      <c r="C2" s="52"/>
      <c r="D2" s="52"/>
      <c r="E2" s="52"/>
      <c r="F2" s="52"/>
      <c r="G2" s="52"/>
    </row>
    <row r="6" ht="12.75">
      <c r="A6" s="93"/>
    </row>
    <row r="7" spans="1:7" ht="27" customHeight="1">
      <c r="A7" s="172" t="s">
        <v>90</v>
      </c>
      <c r="B7" s="172"/>
      <c r="C7" s="172"/>
      <c r="D7" s="172"/>
      <c r="E7" s="172"/>
      <c r="F7" s="172"/>
      <c r="G7" s="172"/>
    </row>
    <row r="8" spans="1:7" ht="21" customHeight="1">
      <c r="A8" s="172" t="s">
        <v>69</v>
      </c>
      <c r="B8" s="172"/>
      <c r="C8" s="172"/>
      <c r="D8" s="172"/>
      <c r="E8" s="172"/>
      <c r="F8" s="172"/>
      <c r="G8" s="172"/>
    </row>
    <row r="9" spans="1:7" ht="17.25" customHeight="1" thickBot="1">
      <c r="A9" s="173" t="s">
        <v>34</v>
      </c>
      <c r="B9" s="173"/>
      <c r="C9" s="173"/>
      <c r="D9" s="173"/>
      <c r="E9" s="173"/>
      <c r="F9" s="173"/>
      <c r="G9" s="173"/>
    </row>
    <row r="10" spans="1:7" ht="15.75">
      <c r="A10" s="169" t="s">
        <v>12</v>
      </c>
      <c r="B10" s="149" t="s">
        <v>50</v>
      </c>
      <c r="C10" s="150" t="s">
        <v>49</v>
      </c>
      <c r="D10" s="150" t="s">
        <v>64</v>
      </c>
      <c r="E10" s="149" t="s">
        <v>75</v>
      </c>
      <c r="F10" s="151" t="s">
        <v>76</v>
      </c>
      <c r="G10" s="151" t="s">
        <v>76</v>
      </c>
    </row>
    <row r="11" spans="1:7" ht="15.75">
      <c r="A11" s="170"/>
      <c r="B11" s="152" t="s">
        <v>13</v>
      </c>
      <c r="C11" s="153" t="s">
        <v>6</v>
      </c>
      <c r="D11" s="152" t="s">
        <v>7</v>
      </c>
      <c r="E11" s="152" t="s">
        <v>13</v>
      </c>
      <c r="F11" s="154" t="s">
        <v>71</v>
      </c>
      <c r="G11" s="154" t="s">
        <v>71</v>
      </c>
    </row>
    <row r="12" spans="1:7" ht="15.75">
      <c r="A12" s="171"/>
      <c r="B12" s="155">
        <v>2017</v>
      </c>
      <c r="C12" s="156">
        <v>2017</v>
      </c>
      <c r="D12" s="156">
        <v>2017</v>
      </c>
      <c r="E12" s="155">
        <v>2018</v>
      </c>
      <c r="F12" s="157" t="s">
        <v>77</v>
      </c>
      <c r="G12" s="157" t="s">
        <v>78</v>
      </c>
    </row>
    <row r="13" spans="1:7" ht="15.75">
      <c r="A13" s="72"/>
      <c r="B13" s="25"/>
      <c r="C13" s="25"/>
      <c r="D13" s="25"/>
      <c r="E13" s="25"/>
      <c r="F13" s="104"/>
      <c r="G13" s="135"/>
    </row>
    <row r="14" spans="1:10" ht="15.75">
      <c r="A14" s="158" t="s">
        <v>14</v>
      </c>
      <c r="B14" s="159">
        <f aca="true" t="shared" si="0" ref="B14:G14">SUM(B16:B34)</f>
        <v>76989.4</v>
      </c>
      <c r="C14" s="160">
        <f t="shared" si="0"/>
        <v>77622.6</v>
      </c>
      <c r="D14" s="160">
        <f t="shared" si="0"/>
        <v>71217.6</v>
      </c>
      <c r="E14" s="159">
        <f t="shared" si="0"/>
        <v>76989.4</v>
      </c>
      <c r="F14" s="159">
        <f t="shared" si="0"/>
        <v>-633.1999999999981</v>
      </c>
      <c r="G14" s="159">
        <f t="shared" si="0"/>
        <v>5771.799999999998</v>
      </c>
      <c r="H14" s="90"/>
      <c r="I14" s="90"/>
      <c r="J14" s="90"/>
    </row>
    <row r="15" spans="1:10" ht="15.75">
      <c r="A15" s="73"/>
      <c r="B15" s="74"/>
      <c r="C15" s="95"/>
      <c r="D15" s="128"/>
      <c r="E15" s="74"/>
      <c r="F15" s="74"/>
      <c r="G15" s="136"/>
      <c r="H15" s="123"/>
      <c r="I15" s="91"/>
      <c r="J15" s="91"/>
    </row>
    <row r="16" spans="1:10" ht="15.75">
      <c r="A16" s="161" t="s">
        <v>11</v>
      </c>
      <c r="B16" s="162">
        <v>207</v>
      </c>
      <c r="C16" s="163">
        <v>220.4</v>
      </c>
      <c r="D16" s="164">
        <v>213.7</v>
      </c>
      <c r="E16" s="162">
        <v>207</v>
      </c>
      <c r="F16" s="162">
        <f>+E16-C16</f>
        <v>-13.400000000000006</v>
      </c>
      <c r="G16" s="162">
        <f aca="true" t="shared" si="1" ref="G16:G34">+E16-D16</f>
        <v>-6.699999999999989</v>
      </c>
      <c r="H16" s="44"/>
      <c r="I16" s="91"/>
      <c r="J16" s="91"/>
    </row>
    <row r="17" spans="1:10" ht="15.75">
      <c r="A17" s="75" t="s">
        <v>15</v>
      </c>
      <c r="B17" s="76">
        <v>442.7</v>
      </c>
      <c r="C17" s="95">
        <v>423.7</v>
      </c>
      <c r="D17" s="128">
        <v>410.7</v>
      </c>
      <c r="E17" s="76">
        <v>442.7</v>
      </c>
      <c r="F17" s="103">
        <f aca="true" t="shared" si="2" ref="F17:F34">+E17-C17</f>
        <v>19</v>
      </c>
      <c r="G17" s="103">
        <f t="shared" si="1"/>
        <v>32</v>
      </c>
      <c r="H17" s="44"/>
      <c r="I17" s="91"/>
      <c r="J17" s="91"/>
    </row>
    <row r="18" spans="1:10" ht="15.75">
      <c r="A18" s="161" t="s">
        <v>26</v>
      </c>
      <c r="B18" s="162">
        <v>5465.6</v>
      </c>
      <c r="C18" s="163">
        <v>5049.9</v>
      </c>
      <c r="D18" s="164">
        <v>4463.8</v>
      </c>
      <c r="E18" s="162">
        <v>5465.6</v>
      </c>
      <c r="F18" s="162">
        <f t="shared" si="2"/>
        <v>415.7000000000007</v>
      </c>
      <c r="G18" s="162">
        <f t="shared" si="1"/>
        <v>1001.8000000000002</v>
      </c>
      <c r="H18" s="44"/>
      <c r="I18" s="91"/>
      <c r="J18" s="91"/>
    </row>
    <row r="19" spans="1:10" ht="15.75">
      <c r="A19" s="75" t="s">
        <v>65</v>
      </c>
      <c r="B19" s="76">
        <v>1908.3</v>
      </c>
      <c r="C19" s="95">
        <v>2081.6</v>
      </c>
      <c r="D19" s="128">
        <v>2021</v>
      </c>
      <c r="E19" s="76">
        <v>1908.3</v>
      </c>
      <c r="F19" s="103">
        <f t="shared" si="2"/>
        <v>-173.29999999999995</v>
      </c>
      <c r="G19" s="103">
        <f t="shared" si="1"/>
        <v>-112.70000000000005</v>
      </c>
      <c r="H19" s="44"/>
      <c r="I19" s="91"/>
      <c r="J19" s="91"/>
    </row>
    <row r="20" spans="1:10" ht="15.75">
      <c r="A20" s="161" t="s">
        <v>46</v>
      </c>
      <c r="B20" s="162">
        <v>359.6</v>
      </c>
      <c r="C20" s="163">
        <v>302.5</v>
      </c>
      <c r="D20" s="164">
        <v>274</v>
      </c>
      <c r="E20" s="162">
        <v>359.6</v>
      </c>
      <c r="F20" s="162">
        <f t="shared" si="2"/>
        <v>57.10000000000002</v>
      </c>
      <c r="G20" s="162">
        <f t="shared" si="1"/>
        <v>85.60000000000002</v>
      </c>
      <c r="H20" s="44"/>
      <c r="I20" s="91"/>
      <c r="J20" s="91"/>
    </row>
    <row r="21" spans="1:10" ht="15.75">
      <c r="A21" s="75" t="s">
        <v>9</v>
      </c>
      <c r="B21" s="76">
        <v>13937.2</v>
      </c>
      <c r="C21" s="95">
        <v>13937.2</v>
      </c>
      <c r="D21" s="128">
        <v>12819</v>
      </c>
      <c r="E21" s="76">
        <v>13937.2</v>
      </c>
      <c r="F21" s="103">
        <f t="shared" si="2"/>
        <v>0</v>
      </c>
      <c r="G21" s="103">
        <f t="shared" si="1"/>
        <v>1118.2000000000007</v>
      </c>
      <c r="H21" s="44"/>
      <c r="I21" s="91"/>
      <c r="J21" s="91"/>
    </row>
    <row r="22" spans="1:10" ht="15.75">
      <c r="A22" s="161" t="s">
        <v>8</v>
      </c>
      <c r="B22" s="162">
        <v>6897.1</v>
      </c>
      <c r="C22" s="163">
        <v>6897.1</v>
      </c>
      <c r="D22" s="164">
        <v>5940.1</v>
      </c>
      <c r="E22" s="162">
        <v>6897.1</v>
      </c>
      <c r="F22" s="162">
        <f t="shared" si="2"/>
        <v>0</v>
      </c>
      <c r="G22" s="162">
        <f t="shared" si="1"/>
        <v>957</v>
      </c>
      <c r="H22" s="44"/>
      <c r="I22" s="91"/>
      <c r="J22" s="91"/>
    </row>
    <row r="23" spans="1:10" ht="15.75">
      <c r="A23" s="75" t="s">
        <v>66</v>
      </c>
      <c r="B23" s="76">
        <v>664.2</v>
      </c>
      <c r="C23" s="95">
        <v>665.9</v>
      </c>
      <c r="D23" s="128">
        <v>608.7</v>
      </c>
      <c r="E23" s="76">
        <v>664.2</v>
      </c>
      <c r="F23" s="103">
        <f t="shared" si="2"/>
        <v>-1.6999999999999318</v>
      </c>
      <c r="G23" s="103">
        <f t="shared" si="1"/>
        <v>55.5</v>
      </c>
      <c r="H23" s="44"/>
      <c r="I23" s="91"/>
      <c r="J23" s="91"/>
    </row>
    <row r="24" spans="1:10" ht="15.75">
      <c r="A24" s="161" t="s">
        <v>27</v>
      </c>
      <c r="B24" s="162">
        <v>679.7</v>
      </c>
      <c r="C24" s="163">
        <v>598.6</v>
      </c>
      <c r="D24" s="164">
        <v>546.3</v>
      </c>
      <c r="E24" s="162">
        <v>679.7</v>
      </c>
      <c r="F24" s="162">
        <f t="shared" si="2"/>
        <v>81.10000000000002</v>
      </c>
      <c r="G24" s="162">
        <f t="shared" si="1"/>
        <v>133.4000000000001</v>
      </c>
      <c r="H24" s="44"/>
      <c r="I24" s="91"/>
      <c r="J24" s="91"/>
    </row>
    <row r="25" spans="1:10" ht="15.75">
      <c r="A25" s="75" t="s">
        <v>28</v>
      </c>
      <c r="B25" s="76">
        <v>1085.3</v>
      </c>
      <c r="C25" s="95">
        <v>1594.8</v>
      </c>
      <c r="D25" s="128">
        <v>1478.5</v>
      </c>
      <c r="E25" s="76">
        <v>1085.3</v>
      </c>
      <c r="F25" s="103">
        <f t="shared" si="2"/>
        <v>-509.5</v>
      </c>
      <c r="G25" s="103">
        <f t="shared" si="1"/>
        <v>-393.20000000000005</v>
      </c>
      <c r="H25" s="44"/>
      <c r="I25" s="91"/>
      <c r="J25" s="91"/>
    </row>
    <row r="26" spans="1:10" ht="15.75">
      <c r="A26" s="161" t="s">
        <v>29</v>
      </c>
      <c r="B26" s="162">
        <v>4098.1</v>
      </c>
      <c r="C26" s="163">
        <v>4058.1</v>
      </c>
      <c r="D26" s="164">
        <v>2885.4</v>
      </c>
      <c r="E26" s="162">
        <v>4098.1</v>
      </c>
      <c r="F26" s="162">
        <f t="shared" si="2"/>
        <v>40.000000000000455</v>
      </c>
      <c r="G26" s="162">
        <f t="shared" si="1"/>
        <v>1212.7000000000003</v>
      </c>
      <c r="H26" s="44"/>
      <c r="I26" s="91"/>
      <c r="J26" s="91"/>
    </row>
    <row r="27" spans="1:10" ht="15.75">
      <c r="A27" s="75" t="s">
        <v>30</v>
      </c>
      <c r="B27" s="76">
        <v>80.8</v>
      </c>
      <c r="C27" s="95">
        <v>72.3</v>
      </c>
      <c r="D27" s="128">
        <v>68</v>
      </c>
      <c r="E27" s="76">
        <v>80.8</v>
      </c>
      <c r="F27" s="103">
        <f t="shared" si="2"/>
        <v>8.5</v>
      </c>
      <c r="G27" s="103">
        <f t="shared" si="1"/>
        <v>12.799999999999997</v>
      </c>
      <c r="H27" s="44"/>
      <c r="I27" s="91"/>
      <c r="J27" s="91"/>
    </row>
    <row r="28" spans="1:10" ht="15.75">
      <c r="A28" s="161" t="s">
        <v>10</v>
      </c>
      <c r="B28" s="162">
        <v>559.2</v>
      </c>
      <c r="C28" s="163">
        <v>564.6</v>
      </c>
      <c r="D28" s="164">
        <v>371</v>
      </c>
      <c r="E28" s="162">
        <v>559.2</v>
      </c>
      <c r="F28" s="162">
        <f t="shared" si="2"/>
        <v>-5.399999999999977</v>
      </c>
      <c r="G28" s="162">
        <f t="shared" si="1"/>
        <v>188.20000000000005</v>
      </c>
      <c r="H28" s="44"/>
      <c r="I28" s="91"/>
      <c r="J28" s="91"/>
    </row>
    <row r="29" spans="1:10" ht="15.75">
      <c r="A29" s="75" t="s">
        <v>47</v>
      </c>
      <c r="B29" s="76">
        <v>1312.2</v>
      </c>
      <c r="C29" s="95">
        <v>1250.5</v>
      </c>
      <c r="D29" s="128">
        <v>1087.5</v>
      </c>
      <c r="E29" s="76">
        <v>1312.2</v>
      </c>
      <c r="F29" s="103">
        <f t="shared" si="2"/>
        <v>61.700000000000045</v>
      </c>
      <c r="G29" s="103">
        <f t="shared" si="1"/>
        <v>224.70000000000005</v>
      </c>
      <c r="H29" s="44"/>
      <c r="I29" s="91"/>
      <c r="J29" s="91"/>
    </row>
    <row r="30" spans="1:10" ht="15.75">
      <c r="A30" s="161" t="s">
        <v>31</v>
      </c>
      <c r="B30" s="162">
        <v>171.9</v>
      </c>
      <c r="C30" s="163">
        <v>125.6</v>
      </c>
      <c r="D30" s="164">
        <v>110.1</v>
      </c>
      <c r="E30" s="162">
        <v>171.9</v>
      </c>
      <c r="F30" s="162">
        <f t="shared" si="2"/>
        <v>46.30000000000001</v>
      </c>
      <c r="G30" s="162">
        <f t="shared" si="1"/>
        <v>61.80000000000001</v>
      </c>
      <c r="H30" s="44"/>
      <c r="I30" s="91"/>
      <c r="J30" s="91"/>
    </row>
    <row r="31" spans="1:10" ht="15.75">
      <c r="A31" s="75" t="s">
        <v>67</v>
      </c>
      <c r="B31" s="76">
        <v>26019</v>
      </c>
      <c r="C31" s="95">
        <v>26569.3</v>
      </c>
      <c r="D31" s="128">
        <v>25344.4</v>
      </c>
      <c r="E31" s="76">
        <v>26019</v>
      </c>
      <c r="F31" s="103">
        <f t="shared" si="2"/>
        <v>-550.2999999999993</v>
      </c>
      <c r="G31" s="103">
        <f t="shared" si="1"/>
        <v>674.5999999999985</v>
      </c>
      <c r="H31" s="44"/>
      <c r="I31" s="91"/>
      <c r="J31" s="91"/>
    </row>
    <row r="32" spans="1:10" ht="15.75">
      <c r="A32" s="161" t="s">
        <v>52</v>
      </c>
      <c r="B32" s="162">
        <v>923</v>
      </c>
      <c r="C32" s="163">
        <v>923</v>
      </c>
      <c r="D32" s="164">
        <v>537.6</v>
      </c>
      <c r="E32" s="162">
        <v>923</v>
      </c>
      <c r="F32" s="162">
        <f t="shared" si="2"/>
        <v>0</v>
      </c>
      <c r="G32" s="162">
        <f t="shared" si="1"/>
        <v>385.4</v>
      </c>
      <c r="H32" s="44"/>
      <c r="I32" s="91"/>
      <c r="J32" s="91"/>
    </row>
    <row r="33" spans="1:10" ht="15.75">
      <c r="A33" s="77" t="s">
        <v>17</v>
      </c>
      <c r="B33" s="103">
        <v>12096</v>
      </c>
      <c r="C33" s="96">
        <v>12185.6</v>
      </c>
      <c r="D33" s="129">
        <v>11946</v>
      </c>
      <c r="E33" s="103">
        <v>12096</v>
      </c>
      <c r="F33" s="103">
        <f t="shared" si="2"/>
        <v>-89.60000000000036</v>
      </c>
      <c r="G33" s="103">
        <f t="shared" si="1"/>
        <v>150</v>
      </c>
      <c r="H33" s="44"/>
      <c r="I33" s="91"/>
      <c r="J33" s="91"/>
    </row>
    <row r="34" spans="1:10" ht="16.5" thickBot="1">
      <c r="A34" s="165" t="s">
        <v>2</v>
      </c>
      <c r="B34" s="166">
        <v>82.5</v>
      </c>
      <c r="C34" s="167">
        <v>101.9</v>
      </c>
      <c r="D34" s="168">
        <v>91.8</v>
      </c>
      <c r="E34" s="166">
        <v>82.5</v>
      </c>
      <c r="F34" s="166">
        <f t="shared" si="2"/>
        <v>-19.400000000000006</v>
      </c>
      <c r="G34" s="166">
        <f t="shared" si="1"/>
        <v>-9.299999999999997</v>
      </c>
      <c r="H34" s="44"/>
      <c r="I34" s="91"/>
      <c r="J34" s="91"/>
    </row>
    <row r="35" spans="1:8" ht="15.75">
      <c r="A35" s="34"/>
      <c r="B35" s="134"/>
      <c r="C35" s="129"/>
      <c r="D35" s="129"/>
      <c r="E35" s="34"/>
      <c r="F35" s="34"/>
      <c r="G35" s="34"/>
      <c r="H35" s="92"/>
    </row>
    <row r="36" spans="1:7" ht="15.75">
      <c r="A36" s="35" t="s">
        <v>45</v>
      </c>
      <c r="B36" s="34"/>
      <c r="C36" s="34"/>
      <c r="D36" s="34"/>
      <c r="E36" s="35"/>
      <c r="F36" s="35"/>
      <c r="G36" s="35"/>
    </row>
    <row r="37" spans="1:11" ht="15.75">
      <c r="A37" s="36"/>
      <c r="B37" s="36"/>
      <c r="C37" s="36"/>
      <c r="D37" s="36"/>
      <c r="E37" s="36"/>
      <c r="F37" s="36"/>
      <c r="G37" s="36"/>
      <c r="H37" s="83" t="s">
        <v>70</v>
      </c>
      <c r="I37" s="83" t="s">
        <v>70</v>
      </c>
      <c r="J37" s="83" t="s">
        <v>70</v>
      </c>
      <c r="K37" s="83" t="s">
        <v>70</v>
      </c>
    </row>
    <row r="38" spans="1:11" ht="15.75">
      <c r="A38" s="45" t="s">
        <v>56</v>
      </c>
      <c r="B38" s="63" t="s">
        <v>74</v>
      </c>
      <c r="C38" s="63" t="s">
        <v>84</v>
      </c>
      <c r="D38" s="63" t="s">
        <v>86</v>
      </c>
      <c r="E38" s="78" t="s">
        <v>88</v>
      </c>
      <c r="F38" s="78"/>
      <c r="G38" s="78"/>
      <c r="H38" s="63" t="s">
        <v>74</v>
      </c>
      <c r="I38" s="63" t="s">
        <v>84</v>
      </c>
      <c r="J38" s="63" t="s">
        <v>86</v>
      </c>
      <c r="K38" s="78" t="s">
        <v>88</v>
      </c>
    </row>
    <row r="39" spans="1:11" ht="15.75">
      <c r="A39" s="37" t="s">
        <v>21</v>
      </c>
      <c r="B39" s="140">
        <f aca="true" t="shared" si="3" ref="B39:K39">SUM(B41:B59)</f>
        <v>76989.4</v>
      </c>
      <c r="C39" s="140">
        <f t="shared" si="3"/>
        <v>77622.6</v>
      </c>
      <c r="D39" s="140">
        <f t="shared" si="3"/>
        <v>71217.60000000002</v>
      </c>
      <c r="E39" s="140">
        <f t="shared" si="3"/>
        <v>76989.4</v>
      </c>
      <c r="F39" s="38"/>
      <c r="G39" s="38"/>
      <c r="H39" s="84">
        <f t="shared" si="3"/>
        <v>1.0000000000000002</v>
      </c>
      <c r="I39" s="84">
        <f t="shared" si="3"/>
        <v>1</v>
      </c>
      <c r="J39" s="84">
        <f t="shared" si="3"/>
        <v>0.9999999999999999</v>
      </c>
      <c r="K39" s="84">
        <f t="shared" si="3"/>
        <v>1.0000000000000002</v>
      </c>
    </row>
    <row r="40" spans="1:7" ht="15.75">
      <c r="A40" s="36"/>
      <c r="B40" s="36"/>
      <c r="C40" s="36"/>
      <c r="D40" s="36"/>
      <c r="E40" s="36"/>
      <c r="F40" s="36"/>
      <c r="G40" s="36"/>
    </row>
    <row r="41" spans="1:11" ht="15.75">
      <c r="A41" s="26" t="s">
        <v>32</v>
      </c>
      <c r="B41" s="27">
        <f>+B31</f>
        <v>26019</v>
      </c>
      <c r="C41" s="27">
        <f>+C31</f>
        <v>26569.3</v>
      </c>
      <c r="D41" s="27">
        <f>+D31</f>
        <v>25344.4</v>
      </c>
      <c r="E41" s="27">
        <f>+E31</f>
        <v>26019</v>
      </c>
      <c r="F41" s="27"/>
      <c r="G41" s="44"/>
      <c r="H41" s="82">
        <f>+B41/$B$39</f>
        <v>0.3379556146690324</v>
      </c>
      <c r="I41" s="82">
        <f>+C41/$C$39</f>
        <v>0.3422881995707435</v>
      </c>
      <c r="J41" s="82">
        <f>+D41/$D$39</f>
        <v>0.355872705623329</v>
      </c>
      <c r="K41" s="82">
        <f>+E41/$E$39</f>
        <v>0.3379556146690324</v>
      </c>
    </row>
    <row r="42" spans="1:11" ht="15.75">
      <c r="A42" s="26" t="s">
        <v>9</v>
      </c>
      <c r="B42" s="27">
        <f>+B21</f>
        <v>13937.2</v>
      </c>
      <c r="C42" s="27">
        <f>+C21</f>
        <v>13937.2</v>
      </c>
      <c r="D42" s="27">
        <f>+D21</f>
        <v>12819</v>
      </c>
      <c r="E42" s="27">
        <f>+E21</f>
        <v>13937.2</v>
      </c>
      <c r="F42" s="27"/>
      <c r="G42" s="44"/>
      <c r="H42" s="82">
        <f aca="true" t="shared" si="4" ref="H42:H59">+B42/$B$39</f>
        <v>0.1810275180739167</v>
      </c>
      <c r="I42" s="82">
        <f aca="true" t="shared" si="5" ref="I42:I59">+C42/$C$39</f>
        <v>0.17955080092653428</v>
      </c>
      <c r="J42" s="82">
        <f aca="true" t="shared" si="6" ref="J42:J59">+D42/$D$39</f>
        <v>0.1799976410325537</v>
      </c>
      <c r="K42" s="82">
        <f aca="true" t="shared" si="7" ref="K42:K59">+E42/$E$39</f>
        <v>0.1810275180739167</v>
      </c>
    </row>
    <row r="43" spans="1:11" ht="15.75">
      <c r="A43" s="26" t="s">
        <v>17</v>
      </c>
      <c r="B43" s="27">
        <f>+B33</f>
        <v>12096</v>
      </c>
      <c r="C43" s="27">
        <f>+C33</f>
        <v>12185.6</v>
      </c>
      <c r="D43" s="27">
        <f>+D33</f>
        <v>11946</v>
      </c>
      <c r="E43" s="27">
        <f>+E33</f>
        <v>12096</v>
      </c>
      <c r="F43" s="27"/>
      <c r="G43" s="44"/>
      <c r="H43" s="82">
        <f t="shared" si="4"/>
        <v>0.15711253757010707</v>
      </c>
      <c r="I43" s="82">
        <f t="shared" si="5"/>
        <v>0.1569852079162512</v>
      </c>
      <c r="J43" s="82">
        <f t="shared" si="6"/>
        <v>0.16773943519579426</v>
      </c>
      <c r="K43" s="82">
        <f t="shared" si="7"/>
        <v>0.15711253757010707</v>
      </c>
    </row>
    <row r="44" spans="1:11" ht="15.75">
      <c r="A44" s="26" t="s">
        <v>8</v>
      </c>
      <c r="B44" s="27">
        <f>+B22</f>
        <v>6897.1</v>
      </c>
      <c r="C44" s="27">
        <f>+C22</f>
        <v>6897.1</v>
      </c>
      <c r="D44" s="27">
        <f>+D22</f>
        <v>5940.1</v>
      </c>
      <c r="E44" s="27">
        <f>+E22</f>
        <v>6897.1</v>
      </c>
      <c r="F44" s="27"/>
      <c r="G44" s="44"/>
      <c r="H44" s="82">
        <f t="shared" si="4"/>
        <v>0.08958505976147367</v>
      </c>
      <c r="I44" s="82">
        <f t="shared" si="5"/>
        <v>0.08885427697603533</v>
      </c>
      <c r="J44" s="82">
        <f t="shared" si="6"/>
        <v>0.08340775313967332</v>
      </c>
      <c r="K44" s="82">
        <f t="shared" si="7"/>
        <v>0.08958505976147367</v>
      </c>
    </row>
    <row r="45" spans="1:11" ht="15.75">
      <c r="A45" s="26" t="s">
        <v>26</v>
      </c>
      <c r="B45" s="27">
        <f>+B18</f>
        <v>5465.6</v>
      </c>
      <c r="C45" s="27">
        <f>+C18</f>
        <v>5049.9</v>
      </c>
      <c r="D45" s="27">
        <f>+D18</f>
        <v>4463.8</v>
      </c>
      <c r="E45" s="27">
        <f>+E18</f>
        <v>5465.6</v>
      </c>
      <c r="F45" s="27"/>
      <c r="G45" s="44"/>
      <c r="H45" s="82">
        <f t="shared" si="4"/>
        <v>0.07099159105019653</v>
      </c>
      <c r="I45" s="82">
        <f t="shared" si="5"/>
        <v>0.06505708389051641</v>
      </c>
      <c r="J45" s="82">
        <f t="shared" si="6"/>
        <v>0.06267832670575811</v>
      </c>
      <c r="K45" s="82">
        <f t="shared" si="7"/>
        <v>0.07099159105019653</v>
      </c>
    </row>
    <row r="46" spans="1:11" ht="15.75">
      <c r="A46" s="26" t="s">
        <v>29</v>
      </c>
      <c r="B46" s="27">
        <f>+B26</f>
        <v>4098.1</v>
      </c>
      <c r="C46" s="27">
        <f>+C26</f>
        <v>4058.1</v>
      </c>
      <c r="D46" s="27">
        <f>+D26</f>
        <v>2885.4</v>
      </c>
      <c r="E46" s="27">
        <f>+E26</f>
        <v>4098.1</v>
      </c>
      <c r="F46" s="27"/>
      <c r="G46" s="44"/>
      <c r="H46" s="82">
        <f t="shared" si="4"/>
        <v>0.0532294056064861</v>
      </c>
      <c r="I46" s="82">
        <f t="shared" si="5"/>
        <v>0.05227987725224354</v>
      </c>
      <c r="J46" s="82">
        <f t="shared" si="6"/>
        <v>0.040515265889330715</v>
      </c>
      <c r="K46" s="82">
        <f t="shared" si="7"/>
        <v>0.0532294056064861</v>
      </c>
    </row>
    <row r="47" spans="1:11" ht="15.75">
      <c r="A47" s="26" t="s">
        <v>0</v>
      </c>
      <c r="B47" s="27">
        <f>+B19</f>
        <v>1908.3</v>
      </c>
      <c r="C47" s="27">
        <f>+C19</f>
        <v>2081.6</v>
      </c>
      <c r="D47" s="27">
        <f>+D19</f>
        <v>2021</v>
      </c>
      <c r="E47" s="27">
        <f>+E19</f>
        <v>1908.3</v>
      </c>
      <c r="F47" s="27"/>
      <c r="G47" s="44"/>
      <c r="H47" s="82">
        <f t="shared" si="4"/>
        <v>0.024786529054649082</v>
      </c>
      <c r="I47" s="82">
        <f t="shared" si="5"/>
        <v>0.026816932182122215</v>
      </c>
      <c r="J47" s="82">
        <f t="shared" si="6"/>
        <v>0.028377816719462597</v>
      </c>
      <c r="K47" s="82">
        <f t="shared" si="7"/>
        <v>0.024786529054649082</v>
      </c>
    </row>
    <row r="48" spans="1:11" ht="15.75">
      <c r="A48" s="26" t="s">
        <v>28</v>
      </c>
      <c r="B48" s="27">
        <f>+B25</f>
        <v>1085.3</v>
      </c>
      <c r="C48" s="27">
        <f>+C25</f>
        <v>1594.8</v>
      </c>
      <c r="D48" s="27">
        <f>+D25</f>
        <v>1478.5</v>
      </c>
      <c r="E48" s="27">
        <f>+E25</f>
        <v>1085.3</v>
      </c>
      <c r="F48" s="27"/>
      <c r="G48" s="44"/>
      <c r="H48" s="82">
        <f t="shared" si="4"/>
        <v>0.014096745785783498</v>
      </c>
      <c r="I48" s="82">
        <f t="shared" si="5"/>
        <v>0.020545562761360735</v>
      </c>
      <c r="J48" s="82">
        <f t="shared" si="6"/>
        <v>0.020760317674282755</v>
      </c>
      <c r="K48" s="82">
        <f t="shared" si="7"/>
        <v>0.014096745785783498</v>
      </c>
    </row>
    <row r="49" spans="1:11" ht="15.75">
      <c r="A49" s="26" t="s">
        <v>47</v>
      </c>
      <c r="B49" s="27">
        <f>+B29</f>
        <v>1312.2</v>
      </c>
      <c r="C49" s="27">
        <f>+C29</f>
        <v>1250.5</v>
      </c>
      <c r="D49" s="27">
        <f>+D29</f>
        <v>1087.5</v>
      </c>
      <c r="E49" s="27">
        <f>+E29</f>
        <v>1312.2</v>
      </c>
      <c r="F49" s="27"/>
      <c r="G49" s="44"/>
      <c r="H49" s="82">
        <f t="shared" si="4"/>
        <v>0.01704390474532858</v>
      </c>
      <c r="I49" s="82">
        <f t="shared" si="5"/>
        <v>0.016109998892075244</v>
      </c>
      <c r="J49" s="82">
        <f t="shared" si="6"/>
        <v>0.015270101772595534</v>
      </c>
      <c r="K49" s="82">
        <f t="shared" si="7"/>
        <v>0.01704390474532858</v>
      </c>
    </row>
    <row r="50" spans="1:11" ht="15.75">
      <c r="A50" s="26" t="s">
        <v>52</v>
      </c>
      <c r="B50" s="27">
        <f>+B32</f>
        <v>923</v>
      </c>
      <c r="C50" s="27">
        <f>+C32</f>
        <v>923</v>
      </c>
      <c r="D50" s="27">
        <f>+D32</f>
        <v>537.6</v>
      </c>
      <c r="E50" s="27">
        <f>+E32</f>
        <v>923</v>
      </c>
      <c r="F50" s="27"/>
      <c r="G50" s="44"/>
      <c r="H50" s="82">
        <f t="shared" si="4"/>
        <v>0.01198866337443856</v>
      </c>
      <c r="I50" s="82">
        <f t="shared" si="5"/>
        <v>0.01189086683517429</v>
      </c>
      <c r="J50" s="82">
        <f t="shared" si="6"/>
        <v>0.007548695827997572</v>
      </c>
      <c r="K50" s="82">
        <f t="shared" si="7"/>
        <v>0.01198866337443856</v>
      </c>
    </row>
    <row r="51" spans="1:11" ht="15.75">
      <c r="A51" s="26" t="s">
        <v>33</v>
      </c>
      <c r="B51" s="27">
        <f>+B23</f>
        <v>664.2</v>
      </c>
      <c r="C51" s="27">
        <f>+C23</f>
        <v>665.9</v>
      </c>
      <c r="D51" s="27">
        <f>+D23</f>
        <v>608.7</v>
      </c>
      <c r="E51" s="27">
        <f>+E23</f>
        <v>664.2</v>
      </c>
      <c r="F51" s="27"/>
      <c r="G51" s="44"/>
      <c r="H51" s="82">
        <f t="shared" si="4"/>
        <v>0.008627161661215701</v>
      </c>
      <c r="I51" s="82">
        <f t="shared" si="5"/>
        <v>0.008578687134932352</v>
      </c>
      <c r="J51" s="82">
        <f t="shared" si="6"/>
        <v>0.008547044550785197</v>
      </c>
      <c r="K51" s="82">
        <f t="shared" si="7"/>
        <v>0.008627161661215701</v>
      </c>
    </row>
    <row r="52" spans="1:11" ht="15.75">
      <c r="A52" s="26" t="s">
        <v>10</v>
      </c>
      <c r="B52" s="27">
        <f>+B28</f>
        <v>559.2</v>
      </c>
      <c r="C52" s="27">
        <f>+C28</f>
        <v>564.6</v>
      </c>
      <c r="D52" s="27">
        <f>+D28</f>
        <v>371</v>
      </c>
      <c r="E52" s="27">
        <f>+E28</f>
        <v>559.2</v>
      </c>
      <c r="F52" s="27"/>
      <c r="G52" s="44"/>
      <c r="H52" s="82">
        <f t="shared" si="4"/>
        <v>0.007263337550364077</v>
      </c>
      <c r="I52" s="82">
        <f t="shared" si="5"/>
        <v>0.0072736548376374915</v>
      </c>
      <c r="J52" s="82">
        <f t="shared" si="6"/>
        <v>0.005209386443800408</v>
      </c>
      <c r="K52" s="82">
        <f t="shared" si="7"/>
        <v>0.007263337550364077</v>
      </c>
    </row>
    <row r="53" spans="1:11" ht="15.75">
      <c r="A53" s="26" t="s">
        <v>15</v>
      </c>
      <c r="B53" s="27">
        <f>+B17</f>
        <v>442.7</v>
      </c>
      <c r="C53" s="27">
        <f>+C17</f>
        <v>423.7</v>
      </c>
      <c r="D53" s="27">
        <f>+D17</f>
        <v>410.7</v>
      </c>
      <c r="E53" s="27">
        <f>+E17</f>
        <v>442.7</v>
      </c>
      <c r="F53" s="27"/>
      <c r="G53" s="44"/>
      <c r="H53" s="82">
        <f t="shared" si="4"/>
        <v>0.005750142227371561</v>
      </c>
      <c r="I53" s="82">
        <f t="shared" si="5"/>
        <v>0.0054584618397219365</v>
      </c>
      <c r="J53" s="82">
        <f t="shared" si="6"/>
        <v>0.005766832917705734</v>
      </c>
      <c r="K53" s="82">
        <f t="shared" si="7"/>
        <v>0.005750142227371561</v>
      </c>
    </row>
    <row r="54" spans="1:11" ht="15.75">
      <c r="A54" s="26" t="s">
        <v>46</v>
      </c>
      <c r="B54" s="27">
        <f>+B20</f>
        <v>359.6</v>
      </c>
      <c r="C54" s="27">
        <f>+C20</f>
        <v>302.5</v>
      </c>
      <c r="D54" s="27">
        <f>+D20</f>
        <v>274</v>
      </c>
      <c r="E54" s="27">
        <f>+E20</f>
        <v>359.6</v>
      </c>
      <c r="F54" s="27"/>
      <c r="G54" s="44"/>
      <c r="H54" s="82">
        <f t="shared" si="4"/>
        <v>0.004670772859640419</v>
      </c>
      <c r="I54" s="82">
        <f t="shared" si="5"/>
        <v>0.0038970609075192016</v>
      </c>
      <c r="J54" s="82">
        <f t="shared" si="6"/>
        <v>0.0038473635730493574</v>
      </c>
      <c r="K54" s="82">
        <f t="shared" si="7"/>
        <v>0.004670772859640419</v>
      </c>
    </row>
    <row r="55" spans="1:11" ht="15.75">
      <c r="A55" s="26" t="s">
        <v>27</v>
      </c>
      <c r="B55" s="27">
        <f>+B24</f>
        <v>679.7</v>
      </c>
      <c r="C55" s="27">
        <f>+C24</f>
        <v>598.6</v>
      </c>
      <c r="D55" s="27">
        <f>+D24</f>
        <v>546.3</v>
      </c>
      <c r="E55" s="27">
        <f>+E24</f>
        <v>679.7</v>
      </c>
      <c r="F55" s="27"/>
      <c r="G55" s="44"/>
      <c r="H55" s="82">
        <f t="shared" si="4"/>
        <v>0.008828488077579513</v>
      </c>
      <c r="I55" s="82">
        <f t="shared" si="5"/>
        <v>0.007711671600796675</v>
      </c>
      <c r="J55" s="82">
        <f t="shared" si="6"/>
        <v>0.007670856642178335</v>
      </c>
      <c r="K55" s="82">
        <f t="shared" si="7"/>
        <v>0.008828488077579513</v>
      </c>
    </row>
    <row r="56" spans="1:11" ht="15.75">
      <c r="A56" s="26" t="s">
        <v>11</v>
      </c>
      <c r="B56" s="27">
        <f>+B16</f>
        <v>207</v>
      </c>
      <c r="C56" s="27">
        <f>+C16</f>
        <v>220.4</v>
      </c>
      <c r="D56" s="27">
        <f>+D16</f>
        <v>213.7</v>
      </c>
      <c r="E56" s="27">
        <f>+E16</f>
        <v>207</v>
      </c>
      <c r="F56" s="27"/>
      <c r="G56" s="44"/>
      <c r="H56" s="82">
        <f t="shared" si="4"/>
        <v>0.0026886818185360584</v>
      </c>
      <c r="I56" s="82">
        <f t="shared" si="5"/>
        <v>0.0028393792529495276</v>
      </c>
      <c r="J56" s="82">
        <f t="shared" si="6"/>
        <v>0.003000662757520612</v>
      </c>
      <c r="K56" s="82">
        <f t="shared" si="7"/>
        <v>0.0026886818185360584</v>
      </c>
    </row>
    <row r="57" spans="1:11" ht="15.75">
      <c r="A57" s="26" t="s">
        <v>31</v>
      </c>
      <c r="B57" s="27">
        <f>+B30</f>
        <v>171.9</v>
      </c>
      <c r="C57" s="27">
        <f>+C30</f>
        <v>125.6</v>
      </c>
      <c r="D57" s="27">
        <f>+D30</f>
        <v>110.1</v>
      </c>
      <c r="E57" s="27">
        <f>+E30</f>
        <v>171.9</v>
      </c>
      <c r="F57" s="27"/>
      <c r="G57" s="44"/>
      <c r="H57" s="82">
        <f t="shared" si="4"/>
        <v>0.0022327749014799444</v>
      </c>
      <c r="I57" s="82">
        <f t="shared" si="5"/>
        <v>0.001618085454493923</v>
      </c>
      <c r="J57" s="82">
        <f t="shared" si="6"/>
        <v>0.0015459661656669133</v>
      </c>
      <c r="K57" s="82">
        <f t="shared" si="7"/>
        <v>0.0022327749014799444</v>
      </c>
    </row>
    <row r="58" spans="1:11" ht="15.75">
      <c r="A58" s="26" t="s">
        <v>30</v>
      </c>
      <c r="B58" s="27">
        <f>+B27</f>
        <v>80.8</v>
      </c>
      <c r="C58" s="27">
        <f>+C27</f>
        <v>72.3</v>
      </c>
      <c r="D58" s="27">
        <f>+D27</f>
        <v>68</v>
      </c>
      <c r="E58" s="27">
        <f>+E27</f>
        <v>80.8</v>
      </c>
      <c r="F58" s="27"/>
      <c r="G58" s="44"/>
      <c r="H58" s="82">
        <f t="shared" si="4"/>
        <v>0.0010494951253029639</v>
      </c>
      <c r="I58" s="82">
        <f t="shared" si="5"/>
        <v>0.0009314297640120274</v>
      </c>
      <c r="J58" s="82">
        <f t="shared" si="6"/>
        <v>0.000954820156815169</v>
      </c>
      <c r="K58" s="82">
        <f t="shared" si="7"/>
        <v>0.0010494951253029639</v>
      </c>
    </row>
    <row r="59" spans="1:11" ht="15.75">
      <c r="A59" s="28" t="s">
        <v>2</v>
      </c>
      <c r="B59" s="29">
        <f>+B34</f>
        <v>82.5</v>
      </c>
      <c r="C59" s="29">
        <f>+C34</f>
        <v>101.9</v>
      </c>
      <c r="D59" s="29">
        <f>+D34</f>
        <v>91.8</v>
      </c>
      <c r="E59" s="29">
        <f>+E34</f>
        <v>82.5</v>
      </c>
      <c r="F59" s="29"/>
      <c r="G59" s="44"/>
      <c r="H59" s="82">
        <f t="shared" si="4"/>
        <v>0.0010715760870977043</v>
      </c>
      <c r="I59" s="82">
        <f t="shared" si="5"/>
        <v>0.001312762004880022</v>
      </c>
      <c r="J59" s="82">
        <f t="shared" si="6"/>
        <v>0.0012890072117004781</v>
      </c>
      <c r="K59" s="82">
        <f t="shared" si="7"/>
        <v>0.0010715760870977043</v>
      </c>
    </row>
    <row r="60" spans="1:7" ht="15.75">
      <c r="A60" s="32"/>
      <c r="B60" s="44"/>
      <c r="C60" s="44"/>
      <c r="D60" s="44"/>
      <c r="E60" s="32"/>
      <c r="F60" s="32"/>
      <c r="G60" s="32"/>
    </row>
    <row r="61" spans="1:7" ht="15.75">
      <c r="A61" s="62" t="s">
        <v>55</v>
      </c>
      <c r="B61" s="63" t="s">
        <v>74</v>
      </c>
      <c r="C61" s="63" t="s">
        <v>84</v>
      </c>
      <c r="D61" s="63" t="s">
        <v>86</v>
      </c>
      <c r="E61" s="137" t="s">
        <v>88</v>
      </c>
      <c r="F61" s="78"/>
      <c r="G61" s="78"/>
    </row>
    <row r="62" spans="1:7" ht="15.75">
      <c r="A62" s="36"/>
      <c r="E62" s="36"/>
      <c r="F62" s="36"/>
      <c r="G62" s="36"/>
    </row>
    <row r="63" spans="1:7" ht="15.75">
      <c r="A63" s="42" t="s">
        <v>54</v>
      </c>
      <c r="B63" s="139">
        <f>+B65+B67+B69+B75</f>
        <v>76989.4</v>
      </c>
      <c r="C63" s="139">
        <f>+C65+C67+C69+C75</f>
        <v>77622.59999999999</v>
      </c>
      <c r="D63" s="139">
        <f>+D65+D67+D69+D75</f>
        <v>71217.6</v>
      </c>
      <c r="E63" s="139">
        <f>+E65+E67+E69+E75</f>
        <v>76989.4</v>
      </c>
      <c r="F63" s="43"/>
      <c r="G63" s="43"/>
    </row>
    <row r="64" spans="1:7" ht="15.75">
      <c r="A64" s="36"/>
      <c r="B64" s="36"/>
      <c r="C64" s="36"/>
      <c r="D64" s="36"/>
      <c r="E64" s="36"/>
      <c r="F64" s="36"/>
      <c r="G64" s="36"/>
    </row>
    <row r="65" spans="1:7" ht="15.75">
      <c r="A65" s="30" t="s">
        <v>57</v>
      </c>
      <c r="B65" s="53">
        <f>+B41</f>
        <v>26019</v>
      </c>
      <c r="C65" s="53">
        <f>+C41</f>
        <v>26569.3</v>
      </c>
      <c r="D65" s="53">
        <f>+D41</f>
        <v>25344.4</v>
      </c>
      <c r="E65" s="53">
        <f>+E41</f>
        <v>26019</v>
      </c>
      <c r="F65" s="53"/>
      <c r="G65" s="130"/>
    </row>
    <row r="66" spans="1:7" ht="15.75">
      <c r="A66" s="36"/>
      <c r="B66" s="39"/>
      <c r="C66" s="39"/>
      <c r="D66" s="39"/>
      <c r="E66" s="39"/>
      <c r="F66" s="39"/>
      <c r="G66" s="39"/>
    </row>
    <row r="67" spans="1:7" ht="15.75">
      <c r="A67" s="31" t="s">
        <v>58</v>
      </c>
      <c r="B67" s="54">
        <f>+B43</f>
        <v>12096</v>
      </c>
      <c r="C67" s="54">
        <f>+C43</f>
        <v>12185.6</v>
      </c>
      <c r="D67" s="54">
        <f>+D43</f>
        <v>11946</v>
      </c>
      <c r="E67" s="54">
        <f>+E43</f>
        <v>12096</v>
      </c>
      <c r="F67" s="54"/>
      <c r="G67" s="131"/>
    </row>
    <row r="68" spans="1:7" ht="15.75">
      <c r="A68" s="36"/>
      <c r="B68" s="39"/>
      <c r="C68" s="39"/>
      <c r="D68" s="39"/>
      <c r="E68" s="39"/>
      <c r="F68" s="39"/>
      <c r="G68" s="39"/>
    </row>
    <row r="69" spans="1:7" ht="15.75">
      <c r="A69" s="40" t="s">
        <v>59</v>
      </c>
      <c r="B69" s="41">
        <f>SUM(B70:B73)</f>
        <v>30398</v>
      </c>
      <c r="C69" s="41">
        <f>SUM(C70:C73)</f>
        <v>29942.299999999996</v>
      </c>
      <c r="D69" s="41">
        <f>SUM(D70:D73)</f>
        <v>26108.300000000003</v>
      </c>
      <c r="E69" s="41">
        <f>SUM(E70:E73)</f>
        <v>30398</v>
      </c>
      <c r="F69" s="41"/>
      <c r="G69" s="41"/>
    </row>
    <row r="70" spans="1:7" ht="15.75">
      <c r="A70" s="26" t="s">
        <v>26</v>
      </c>
      <c r="B70" s="55">
        <f>+B45</f>
        <v>5465.6</v>
      </c>
      <c r="C70" s="55">
        <f>+C45</f>
        <v>5049.9</v>
      </c>
      <c r="D70" s="55">
        <f>+D45</f>
        <v>4463.8</v>
      </c>
      <c r="E70" s="55">
        <f>+E45</f>
        <v>5465.6</v>
      </c>
      <c r="F70" s="55"/>
      <c r="G70" s="44"/>
    </row>
    <row r="71" spans="1:7" ht="15.75">
      <c r="A71" s="26" t="s">
        <v>9</v>
      </c>
      <c r="B71" s="55">
        <f>+B42</f>
        <v>13937.2</v>
      </c>
      <c r="C71" s="55">
        <f>+C42</f>
        <v>13937.2</v>
      </c>
      <c r="D71" s="55">
        <f>+D42</f>
        <v>12819</v>
      </c>
      <c r="E71" s="55">
        <f>+E42</f>
        <v>13937.2</v>
      </c>
      <c r="F71" s="55"/>
      <c r="G71" s="44"/>
    </row>
    <row r="72" spans="1:7" ht="15.75">
      <c r="A72" s="26" t="s">
        <v>8</v>
      </c>
      <c r="B72" s="55">
        <f>+B44</f>
        <v>6897.1</v>
      </c>
      <c r="C72" s="55">
        <f>+C44</f>
        <v>6897.1</v>
      </c>
      <c r="D72" s="55">
        <f>+D44</f>
        <v>5940.1</v>
      </c>
      <c r="E72" s="55">
        <f>+E44</f>
        <v>6897.1</v>
      </c>
      <c r="F72" s="55"/>
      <c r="G72" s="44"/>
    </row>
    <row r="73" spans="1:7" ht="15.75">
      <c r="A73" s="26" t="s">
        <v>29</v>
      </c>
      <c r="B73" s="55">
        <f>+B46</f>
        <v>4098.1</v>
      </c>
      <c r="C73" s="55">
        <f>+C46</f>
        <v>4058.1</v>
      </c>
      <c r="D73" s="55">
        <f>+D46</f>
        <v>2885.4</v>
      </c>
      <c r="E73" s="55">
        <f>+E46</f>
        <v>4098.1</v>
      </c>
      <c r="F73" s="55"/>
      <c r="G73" s="44"/>
    </row>
    <row r="74" spans="1:7" ht="15.75">
      <c r="A74" s="36"/>
      <c r="B74" s="36"/>
      <c r="C74" s="36"/>
      <c r="D74" s="36"/>
      <c r="E74" s="36"/>
      <c r="F74" s="36"/>
      <c r="G74" s="36"/>
    </row>
    <row r="75" spans="1:7" ht="15.75">
      <c r="A75" s="33" t="s">
        <v>60</v>
      </c>
      <c r="B75" s="38">
        <f>SUM(B76:B88)</f>
        <v>8476.399999999998</v>
      </c>
      <c r="C75" s="38">
        <f>SUM(C76:C88)</f>
        <v>8925.399999999998</v>
      </c>
      <c r="D75" s="38">
        <f>SUM(D76:D88)</f>
        <v>7818.900000000001</v>
      </c>
      <c r="E75" s="38">
        <f>SUM(E76:E88)</f>
        <v>8476.399999999998</v>
      </c>
      <c r="F75" s="38"/>
      <c r="G75" s="38"/>
    </row>
    <row r="76" spans="1:7" ht="15.75">
      <c r="A76" s="26" t="s">
        <v>47</v>
      </c>
      <c r="B76" s="55">
        <f>+B49</f>
        <v>1312.2</v>
      </c>
      <c r="C76" s="55">
        <f>+C49</f>
        <v>1250.5</v>
      </c>
      <c r="D76" s="55">
        <f>+D49</f>
        <v>1087.5</v>
      </c>
      <c r="E76" s="55">
        <f>+E49</f>
        <v>1312.2</v>
      </c>
      <c r="F76" s="55"/>
      <c r="G76" s="44"/>
    </row>
    <row r="77" spans="1:7" ht="15.75">
      <c r="A77" s="26" t="s">
        <v>0</v>
      </c>
      <c r="B77" s="55">
        <f aca="true" t="shared" si="8" ref="B77:E78">+B47</f>
        <v>1908.3</v>
      </c>
      <c r="C77" s="55">
        <f t="shared" si="8"/>
        <v>2081.6</v>
      </c>
      <c r="D77" s="55">
        <f>+D47</f>
        <v>2021</v>
      </c>
      <c r="E77" s="55">
        <f t="shared" si="8"/>
        <v>1908.3</v>
      </c>
      <c r="F77" s="55"/>
      <c r="G77" s="44"/>
    </row>
    <row r="78" spans="1:7" ht="15.75">
      <c r="A78" s="26" t="s">
        <v>28</v>
      </c>
      <c r="B78" s="55">
        <f t="shared" si="8"/>
        <v>1085.3</v>
      </c>
      <c r="C78" s="55">
        <f t="shared" si="8"/>
        <v>1594.8</v>
      </c>
      <c r="D78" s="55">
        <f>+D48</f>
        <v>1478.5</v>
      </c>
      <c r="E78" s="55">
        <f t="shared" si="8"/>
        <v>1085.3</v>
      </c>
      <c r="F78" s="55"/>
      <c r="G78" s="44"/>
    </row>
    <row r="79" spans="1:7" ht="15.75">
      <c r="A79" s="26" t="s">
        <v>52</v>
      </c>
      <c r="B79" s="55">
        <f>+B50</f>
        <v>923</v>
      </c>
      <c r="C79" s="55">
        <f>+C50</f>
        <v>923</v>
      </c>
      <c r="D79" s="55">
        <f>+D50</f>
        <v>537.6</v>
      </c>
      <c r="E79" s="55">
        <f>+E50</f>
        <v>923</v>
      </c>
      <c r="F79" s="55"/>
      <c r="G79" s="44"/>
    </row>
    <row r="80" spans="1:7" ht="15.75">
      <c r="A80" s="26" t="s">
        <v>33</v>
      </c>
      <c r="B80" s="55">
        <f aca="true" t="shared" si="9" ref="B80:C84">+B51</f>
        <v>664.2</v>
      </c>
      <c r="C80" s="55">
        <f t="shared" si="9"/>
        <v>665.9</v>
      </c>
      <c r="D80" s="55">
        <f aca="true" t="shared" si="10" ref="D80:E84">+D51</f>
        <v>608.7</v>
      </c>
      <c r="E80" s="55">
        <f t="shared" si="10"/>
        <v>664.2</v>
      </c>
      <c r="F80" s="55"/>
      <c r="G80" s="44"/>
    </row>
    <row r="81" spans="1:7" ht="15.75">
      <c r="A81" s="26" t="s">
        <v>10</v>
      </c>
      <c r="B81" s="55">
        <f t="shared" si="9"/>
        <v>559.2</v>
      </c>
      <c r="C81" s="55">
        <f t="shared" si="9"/>
        <v>564.6</v>
      </c>
      <c r="D81" s="55">
        <f t="shared" si="10"/>
        <v>371</v>
      </c>
      <c r="E81" s="55">
        <f t="shared" si="10"/>
        <v>559.2</v>
      </c>
      <c r="F81" s="55"/>
      <c r="G81" s="44"/>
    </row>
    <row r="82" spans="1:7" ht="15.75">
      <c r="A82" s="26" t="s">
        <v>15</v>
      </c>
      <c r="B82" s="55">
        <f t="shared" si="9"/>
        <v>442.7</v>
      </c>
      <c r="C82" s="55">
        <f t="shared" si="9"/>
        <v>423.7</v>
      </c>
      <c r="D82" s="55">
        <f t="shared" si="10"/>
        <v>410.7</v>
      </c>
      <c r="E82" s="55">
        <f t="shared" si="10"/>
        <v>442.7</v>
      </c>
      <c r="F82" s="55"/>
      <c r="G82" s="44"/>
    </row>
    <row r="83" spans="1:7" ht="15.75">
      <c r="A83" s="26" t="s">
        <v>46</v>
      </c>
      <c r="B83" s="55">
        <f t="shared" si="9"/>
        <v>359.6</v>
      </c>
      <c r="C83" s="55">
        <f t="shared" si="9"/>
        <v>302.5</v>
      </c>
      <c r="D83" s="55">
        <f t="shared" si="10"/>
        <v>274</v>
      </c>
      <c r="E83" s="55">
        <f t="shared" si="10"/>
        <v>359.6</v>
      </c>
      <c r="F83" s="55"/>
      <c r="G83" s="44"/>
    </row>
    <row r="84" spans="1:7" ht="15.75">
      <c r="A84" s="26" t="s">
        <v>27</v>
      </c>
      <c r="B84" s="55">
        <f t="shared" si="9"/>
        <v>679.7</v>
      </c>
      <c r="C84" s="55">
        <f t="shared" si="9"/>
        <v>598.6</v>
      </c>
      <c r="D84" s="55">
        <f t="shared" si="10"/>
        <v>546.3</v>
      </c>
      <c r="E84" s="55">
        <f t="shared" si="10"/>
        <v>679.7</v>
      </c>
      <c r="F84" s="55"/>
      <c r="G84" s="44"/>
    </row>
    <row r="85" spans="1:7" ht="15.75">
      <c r="A85" s="26" t="s">
        <v>31</v>
      </c>
      <c r="B85" s="55">
        <f>+B57</f>
        <v>171.9</v>
      </c>
      <c r="C85" s="55">
        <f>+C57</f>
        <v>125.6</v>
      </c>
      <c r="D85" s="55">
        <f>+D57</f>
        <v>110.1</v>
      </c>
      <c r="E85" s="55">
        <f>+E57</f>
        <v>171.9</v>
      </c>
      <c r="F85" s="55"/>
      <c r="G85" s="44"/>
    </row>
    <row r="86" spans="1:7" ht="15.75">
      <c r="A86" s="26" t="s">
        <v>11</v>
      </c>
      <c r="B86" s="55">
        <f>+B56</f>
        <v>207</v>
      </c>
      <c r="C86" s="55">
        <f>+C56</f>
        <v>220.4</v>
      </c>
      <c r="D86" s="55">
        <f>+D56</f>
        <v>213.7</v>
      </c>
      <c r="E86" s="55">
        <f>+E56</f>
        <v>207</v>
      </c>
      <c r="F86" s="55"/>
      <c r="G86" s="44"/>
    </row>
    <row r="87" spans="1:7" ht="15.75">
      <c r="A87" s="26" t="s">
        <v>30</v>
      </c>
      <c r="B87" s="55">
        <f aca="true" t="shared" si="11" ref="B87:E88">+B58</f>
        <v>80.8</v>
      </c>
      <c r="C87" s="55">
        <f t="shared" si="11"/>
        <v>72.3</v>
      </c>
      <c r="D87" s="55">
        <f>+D58</f>
        <v>68</v>
      </c>
      <c r="E87" s="55">
        <f t="shared" si="11"/>
        <v>80.8</v>
      </c>
      <c r="F87" s="55"/>
      <c r="G87" s="44"/>
    </row>
    <row r="88" spans="1:7" ht="15.75">
      <c r="A88" s="28" t="s">
        <v>2</v>
      </c>
      <c r="B88" s="56">
        <f t="shared" si="11"/>
        <v>82.5</v>
      </c>
      <c r="C88" s="56">
        <f t="shared" si="11"/>
        <v>101.9</v>
      </c>
      <c r="D88" s="56">
        <f>+D59</f>
        <v>91.8</v>
      </c>
      <c r="E88" s="56">
        <f t="shared" si="11"/>
        <v>82.5</v>
      </c>
      <c r="F88" s="56"/>
      <c r="G88" s="44"/>
    </row>
    <row r="89" spans="1:7" ht="15.75">
      <c r="A89" s="36"/>
      <c r="B89" s="36"/>
      <c r="C89" s="36"/>
      <c r="D89" s="36"/>
      <c r="E89" s="36"/>
      <c r="F89" s="36"/>
      <c r="G89" s="36"/>
    </row>
    <row r="90" spans="1:7" ht="15.75">
      <c r="A90" s="36"/>
      <c r="B90" s="36"/>
      <c r="C90" s="36"/>
      <c r="D90" s="36"/>
      <c r="E90" s="36"/>
      <c r="F90" s="36"/>
      <c r="G90" s="36"/>
    </row>
    <row r="91" spans="1:8" ht="15.75">
      <c r="A91" s="46" t="s">
        <v>61</v>
      </c>
      <c r="B91" s="63" t="s">
        <v>74</v>
      </c>
      <c r="C91" s="63" t="s">
        <v>84</v>
      </c>
      <c r="D91" s="63" t="s">
        <v>86</v>
      </c>
      <c r="E91" s="78" t="s">
        <v>88</v>
      </c>
      <c r="F91" s="78"/>
      <c r="G91" s="78"/>
      <c r="H91" s="78" t="s">
        <v>88</v>
      </c>
    </row>
    <row r="92" spans="1:8" ht="15.75">
      <c r="A92" s="47" t="s">
        <v>14</v>
      </c>
      <c r="B92" s="138">
        <f>SUM(B93:B96)</f>
        <v>76989.4</v>
      </c>
      <c r="C92" s="138">
        <f>SUM(C93:C96)</f>
        <v>77622.59999999999</v>
      </c>
      <c r="D92" s="138">
        <f>SUM(D93:D96)</f>
        <v>71217.6</v>
      </c>
      <c r="E92" s="138">
        <f>SUM(E93:E96)</f>
        <v>76989.4</v>
      </c>
      <c r="F92" s="48"/>
      <c r="G92" s="48"/>
      <c r="H92" s="122">
        <f>SUM(H93:H96)</f>
        <v>1</v>
      </c>
    </row>
    <row r="93" spans="1:8" ht="15.75">
      <c r="A93" s="50" t="s">
        <v>32</v>
      </c>
      <c r="B93" s="57">
        <f>+B65</f>
        <v>26019</v>
      </c>
      <c r="C93" s="57">
        <f>+C65</f>
        <v>26569.3</v>
      </c>
      <c r="D93" s="57">
        <f>+D65</f>
        <v>25344.4</v>
      </c>
      <c r="E93" s="57">
        <f>+E65</f>
        <v>26019</v>
      </c>
      <c r="F93" s="57"/>
      <c r="G93" s="132"/>
      <c r="H93" s="82">
        <f>+E93/$E$92</f>
        <v>0.3379556146690324</v>
      </c>
    </row>
    <row r="94" spans="1:8" ht="15.75">
      <c r="A94" s="49" t="s">
        <v>17</v>
      </c>
      <c r="B94" s="58">
        <f>+B67</f>
        <v>12096</v>
      </c>
      <c r="C94" s="58">
        <f>+C67</f>
        <v>12185.6</v>
      </c>
      <c r="D94" s="58">
        <f>+D67</f>
        <v>11946</v>
      </c>
      <c r="E94" s="58">
        <f>+E67</f>
        <v>12096</v>
      </c>
      <c r="F94" s="58"/>
      <c r="G94" s="133"/>
      <c r="H94" s="82">
        <f>+E94/$E$92</f>
        <v>0.15711253757010707</v>
      </c>
    </row>
    <row r="95" spans="1:8" ht="15.75">
      <c r="A95" s="40" t="s">
        <v>53</v>
      </c>
      <c r="B95" s="59">
        <f>+B69</f>
        <v>30398</v>
      </c>
      <c r="C95" s="59">
        <f>+C69</f>
        <v>29942.299999999996</v>
      </c>
      <c r="D95" s="59">
        <f>+D69</f>
        <v>26108.300000000003</v>
      </c>
      <c r="E95" s="59">
        <f>+E69</f>
        <v>30398</v>
      </c>
      <c r="F95" s="59"/>
      <c r="G95" s="59"/>
      <c r="H95" s="82">
        <f>+E95/$E$92</f>
        <v>0.39483357449207296</v>
      </c>
    </row>
    <row r="96" spans="1:8" ht="15.75">
      <c r="A96" s="51" t="s">
        <v>62</v>
      </c>
      <c r="B96" s="60">
        <f>+B75</f>
        <v>8476.399999999998</v>
      </c>
      <c r="C96" s="60">
        <f>+C75</f>
        <v>8925.399999999998</v>
      </c>
      <c r="D96" s="60">
        <f>+D75</f>
        <v>7818.900000000001</v>
      </c>
      <c r="E96" s="60">
        <f>+E75</f>
        <v>8476.399999999998</v>
      </c>
      <c r="F96" s="60"/>
      <c r="G96" s="60"/>
      <c r="H96" s="82">
        <f>+E96/$E$92</f>
        <v>0.11009827326878763</v>
      </c>
    </row>
    <row r="97" spans="1:7" ht="15.75">
      <c r="A97" s="36"/>
      <c r="B97" s="36"/>
      <c r="C97" s="36"/>
      <c r="D97" s="36"/>
      <c r="E97" s="36"/>
      <c r="F97" s="36"/>
      <c r="G97" s="36"/>
    </row>
    <row r="98" spans="1:7" ht="15.75">
      <c r="A98" s="36"/>
      <c r="B98" s="36"/>
      <c r="C98" s="36"/>
      <c r="D98" s="36"/>
      <c r="E98" s="36"/>
      <c r="F98" s="36"/>
      <c r="G98" s="36"/>
    </row>
    <row r="99" spans="1:7" ht="15.75">
      <c r="A99" s="36"/>
      <c r="B99" s="36"/>
      <c r="C99" s="36"/>
      <c r="D99" s="36"/>
      <c r="E99" s="36"/>
      <c r="F99" s="36"/>
      <c r="G99" s="36"/>
    </row>
    <row r="100" spans="1:7" ht="15.75">
      <c r="A100" s="36"/>
      <c r="B100" s="36"/>
      <c r="C100" s="36"/>
      <c r="D100" s="36"/>
      <c r="E100" s="36"/>
      <c r="F100" s="36"/>
      <c r="G100" s="36"/>
    </row>
    <row r="101" spans="1:7" ht="15.75">
      <c r="A101" s="36"/>
      <c r="B101" s="36"/>
      <c r="C101" s="36"/>
      <c r="D101" s="36"/>
      <c r="E101" s="36"/>
      <c r="F101" s="36"/>
      <c r="G101" s="36"/>
    </row>
    <row r="102" spans="1:7" ht="15.75">
      <c r="A102" s="36"/>
      <c r="B102" s="36"/>
      <c r="C102" s="36"/>
      <c r="D102" s="36"/>
      <c r="E102" s="36"/>
      <c r="F102" s="36"/>
      <c r="G102" s="36"/>
    </row>
    <row r="103" spans="1:7" ht="15.75">
      <c r="A103" s="36"/>
      <c r="B103" s="36"/>
      <c r="C103" s="36"/>
      <c r="D103" s="36"/>
      <c r="E103" s="36"/>
      <c r="F103" s="36"/>
      <c r="G103" s="36"/>
    </row>
    <row r="104" spans="1:7" ht="15.75">
      <c r="A104" s="36"/>
      <c r="B104" s="36"/>
      <c r="C104" s="36"/>
      <c r="D104" s="36"/>
      <c r="E104" s="36"/>
      <c r="F104" s="36"/>
      <c r="G104" s="36"/>
    </row>
    <row r="105" spans="1:7" ht="15.75">
      <c r="A105" s="36"/>
      <c r="B105" s="36"/>
      <c r="C105" s="36"/>
      <c r="D105" s="36"/>
      <c r="E105" s="36"/>
      <c r="F105" s="36"/>
      <c r="G105" s="36"/>
    </row>
    <row r="106" spans="1:7" ht="15.75">
      <c r="A106" s="36"/>
      <c r="B106" s="36"/>
      <c r="C106" s="36"/>
      <c r="D106" s="36"/>
      <c r="E106" s="36"/>
      <c r="F106" s="36"/>
      <c r="G106" s="36"/>
    </row>
    <row r="107" spans="1:7" ht="15.75">
      <c r="A107" s="36"/>
      <c r="B107" s="36"/>
      <c r="C107" s="36"/>
      <c r="D107" s="36"/>
      <c r="E107" s="36"/>
      <c r="F107" s="36"/>
      <c r="G107" s="36"/>
    </row>
    <row r="108" spans="1:7" ht="15.75">
      <c r="A108" s="36"/>
      <c r="B108" s="36"/>
      <c r="C108" s="36"/>
      <c r="D108" s="36"/>
      <c r="E108" s="36"/>
      <c r="F108" s="36"/>
      <c r="G108" s="36"/>
    </row>
    <row r="109" spans="1:7" ht="15.75">
      <c r="A109" s="36"/>
      <c r="B109" s="36"/>
      <c r="C109" s="36"/>
      <c r="D109" s="36"/>
      <c r="E109" s="36"/>
      <c r="F109" s="36"/>
      <c r="G109" s="36"/>
    </row>
    <row r="110" spans="1:7" ht="15.75">
      <c r="A110" s="36"/>
      <c r="B110" s="36"/>
      <c r="C110" s="36"/>
      <c r="D110" s="36"/>
      <c r="E110" s="36"/>
      <c r="F110" s="36"/>
      <c r="G110" s="36"/>
    </row>
    <row r="111" spans="1:7" ht="15.75">
      <c r="A111" s="36"/>
      <c r="B111" s="36"/>
      <c r="C111" s="36"/>
      <c r="D111" s="36"/>
      <c r="E111" s="36"/>
      <c r="F111" s="36"/>
      <c r="G111" s="36"/>
    </row>
    <row r="112" spans="1:7" ht="15.75">
      <c r="A112" s="36"/>
      <c r="B112" s="36"/>
      <c r="C112" s="36"/>
      <c r="D112" s="36"/>
      <c r="E112" s="36"/>
      <c r="F112" s="36"/>
      <c r="G112" s="36"/>
    </row>
    <row r="113" spans="1:7" ht="15.75">
      <c r="A113" s="36"/>
      <c r="B113" s="36"/>
      <c r="C113" s="36"/>
      <c r="D113" s="36"/>
      <c r="E113" s="36"/>
      <c r="F113" s="36"/>
      <c r="G113" s="36"/>
    </row>
    <row r="114" spans="1:7" ht="15.75">
      <c r="A114" s="36"/>
      <c r="B114" s="36"/>
      <c r="C114" s="36"/>
      <c r="D114" s="36"/>
      <c r="E114" s="36"/>
      <c r="F114" s="36"/>
      <c r="G114" s="36"/>
    </row>
    <row r="115" spans="1:7" ht="15.75">
      <c r="A115" s="36"/>
      <c r="B115" s="36"/>
      <c r="C115" s="36"/>
      <c r="D115" s="36"/>
      <c r="E115" s="36"/>
      <c r="F115" s="36"/>
      <c r="G115" s="36"/>
    </row>
    <row r="116" spans="1:7" ht="15.75">
      <c r="A116" s="36"/>
      <c r="B116" s="36"/>
      <c r="C116" s="36"/>
      <c r="D116" s="36"/>
      <c r="E116" s="36"/>
      <c r="F116" s="36"/>
      <c r="G116" s="36"/>
    </row>
    <row r="117" spans="1:7" ht="15.75">
      <c r="A117" s="36"/>
      <c r="B117" s="36"/>
      <c r="C117" s="36"/>
      <c r="D117" s="36"/>
      <c r="E117" s="36"/>
      <c r="F117" s="36"/>
      <c r="G117" s="36"/>
    </row>
    <row r="118" spans="1:7" ht="15.75">
      <c r="A118" s="36"/>
      <c r="B118" s="36"/>
      <c r="C118" s="36"/>
      <c r="D118" s="36"/>
      <c r="E118" s="36"/>
      <c r="F118" s="36"/>
      <c r="G118" s="36"/>
    </row>
    <row r="119" spans="1:7" ht="15.75">
      <c r="A119" s="36"/>
      <c r="B119" s="36"/>
      <c r="C119" s="36"/>
      <c r="D119" s="36"/>
      <c r="E119" s="36"/>
      <c r="F119" s="36"/>
      <c r="G119" s="36"/>
    </row>
    <row r="120" spans="1:7" ht="15.75">
      <c r="A120" s="36"/>
      <c r="B120" s="36"/>
      <c r="C120" s="36"/>
      <c r="D120" s="36"/>
      <c r="E120" s="36"/>
      <c r="F120" s="36"/>
      <c r="G120" s="36"/>
    </row>
    <row r="121" spans="1:7" ht="15.75">
      <c r="A121" s="36"/>
      <c r="B121" s="36"/>
      <c r="C121" s="36"/>
      <c r="D121" s="36"/>
      <c r="E121" s="36"/>
      <c r="F121" s="36"/>
      <c r="G121" s="36"/>
    </row>
    <row r="122" spans="1:7" ht="15.75">
      <c r="A122" s="36"/>
      <c r="B122" s="36"/>
      <c r="C122" s="36"/>
      <c r="D122" s="36"/>
      <c r="E122" s="36"/>
      <c r="F122" s="36"/>
      <c r="G122" s="36"/>
    </row>
    <row r="123" spans="1:7" ht="15.75">
      <c r="A123" s="36"/>
      <c r="B123" s="36"/>
      <c r="C123" s="36"/>
      <c r="D123" s="36"/>
      <c r="E123" s="36"/>
      <c r="F123" s="36"/>
      <c r="G123" s="36"/>
    </row>
    <row r="124" spans="1:7" ht="15.75">
      <c r="A124" s="36"/>
      <c r="B124" s="36"/>
      <c r="C124" s="36"/>
      <c r="D124" s="36"/>
      <c r="E124" s="36"/>
      <c r="F124" s="36"/>
      <c r="G124" s="36"/>
    </row>
    <row r="125" spans="1:7" ht="15.75">
      <c r="A125" s="36"/>
      <c r="B125" s="36"/>
      <c r="C125" s="36"/>
      <c r="D125" s="36"/>
      <c r="E125" s="36"/>
      <c r="F125" s="36"/>
      <c r="G125" s="36"/>
    </row>
    <row r="126" spans="1:7" ht="15.75">
      <c r="A126" s="36"/>
      <c r="B126" s="36"/>
      <c r="C126" s="36"/>
      <c r="D126" s="36"/>
      <c r="E126" s="36"/>
      <c r="F126" s="36"/>
      <c r="G126" s="36"/>
    </row>
    <row r="127" spans="1:7" ht="15.75">
      <c r="A127" s="36"/>
      <c r="B127" s="36"/>
      <c r="C127" s="36"/>
      <c r="D127" s="36"/>
      <c r="E127" s="36"/>
      <c r="F127" s="36"/>
      <c r="G127" s="36"/>
    </row>
    <row r="128" spans="1:7" ht="15.75">
      <c r="A128" s="36"/>
      <c r="B128" s="36"/>
      <c r="C128" s="36"/>
      <c r="D128" s="36"/>
      <c r="E128" s="36"/>
      <c r="F128" s="36"/>
      <c r="G128" s="36"/>
    </row>
    <row r="129" spans="1:7" ht="15.75">
      <c r="A129" s="36"/>
      <c r="B129" s="36"/>
      <c r="C129" s="36"/>
      <c r="D129" s="36"/>
      <c r="E129" s="36"/>
      <c r="F129" s="36"/>
      <c r="G129" s="36"/>
    </row>
    <row r="130" spans="1:7" ht="15.75">
      <c r="A130" s="36"/>
      <c r="B130" s="36"/>
      <c r="C130" s="36"/>
      <c r="D130" s="36"/>
      <c r="E130" s="36"/>
      <c r="F130" s="36"/>
      <c r="G130" s="36"/>
    </row>
    <row r="131" spans="1:7" ht="15.75">
      <c r="A131" s="36"/>
      <c r="B131" s="36"/>
      <c r="C131" s="36"/>
      <c r="D131" s="36"/>
      <c r="E131" s="36"/>
      <c r="F131" s="36"/>
      <c r="G131" s="36"/>
    </row>
    <row r="132" spans="1:7" ht="15.75">
      <c r="A132" s="36"/>
      <c r="B132" s="36"/>
      <c r="C132" s="36"/>
      <c r="D132" s="36"/>
      <c r="E132" s="36"/>
      <c r="F132" s="36"/>
      <c r="G132" s="36"/>
    </row>
    <row r="133" spans="1:7" ht="15.75">
      <c r="A133" s="36"/>
      <c r="B133" s="36"/>
      <c r="C133" s="36"/>
      <c r="D133" s="36"/>
      <c r="E133" s="36"/>
      <c r="F133" s="36"/>
      <c r="G133" s="36"/>
    </row>
    <row r="134" spans="1:7" ht="15.75">
      <c r="A134" s="36"/>
      <c r="B134" s="36"/>
      <c r="C134" s="36"/>
      <c r="D134" s="36"/>
      <c r="E134" s="36"/>
      <c r="F134" s="36"/>
      <c r="G134" s="36"/>
    </row>
    <row r="135" spans="1:7" ht="15.75">
      <c r="A135" s="36"/>
      <c r="B135" s="36"/>
      <c r="C135" s="36"/>
      <c r="D135" s="36"/>
      <c r="E135" s="36"/>
      <c r="F135" s="36"/>
      <c r="G135" s="36"/>
    </row>
    <row r="136" spans="1:7" ht="15.75">
      <c r="A136" s="36"/>
      <c r="B136" s="36"/>
      <c r="C136" s="36"/>
      <c r="D136" s="36"/>
      <c r="E136" s="36"/>
      <c r="F136" s="36"/>
      <c r="G136" s="36"/>
    </row>
    <row r="137" spans="1:7" ht="15.75">
      <c r="A137" s="36"/>
      <c r="B137" s="36"/>
      <c r="C137" s="36"/>
      <c r="D137" s="36"/>
      <c r="E137" s="36"/>
      <c r="F137" s="36"/>
      <c r="G137" s="36"/>
    </row>
    <row r="138" spans="1:7" ht="15.75">
      <c r="A138" s="36"/>
      <c r="B138" s="36"/>
      <c r="C138" s="36"/>
      <c r="D138" s="36"/>
      <c r="E138" s="36"/>
      <c r="F138" s="36"/>
      <c r="G138" s="36"/>
    </row>
    <row r="139" spans="1:7" ht="15.75">
      <c r="A139" s="36"/>
      <c r="B139" s="36"/>
      <c r="C139" s="36"/>
      <c r="D139" s="36"/>
      <c r="E139" s="36"/>
      <c r="F139" s="36"/>
      <c r="G139" s="36"/>
    </row>
    <row r="140" spans="1:7" ht="15.75">
      <c r="A140" s="36"/>
      <c r="B140" s="36"/>
      <c r="C140" s="36"/>
      <c r="D140" s="36"/>
      <c r="E140" s="36"/>
      <c r="F140" s="36"/>
      <c r="G140" s="36"/>
    </row>
    <row r="141" spans="1:7" ht="15.75">
      <c r="A141" s="36"/>
      <c r="B141" s="36"/>
      <c r="C141" s="36"/>
      <c r="D141" s="36"/>
      <c r="E141" s="36"/>
      <c r="F141" s="36"/>
      <c r="G141" s="36"/>
    </row>
    <row r="142" spans="1:7" ht="15.75">
      <c r="A142" s="36"/>
      <c r="B142" s="36"/>
      <c r="C142" s="36"/>
      <c r="D142" s="36"/>
      <c r="E142" s="36"/>
      <c r="F142" s="36"/>
      <c r="G142" s="36"/>
    </row>
    <row r="143" spans="1:7" ht="15.75">
      <c r="A143" s="36"/>
      <c r="B143" s="36"/>
      <c r="C143" s="36"/>
      <c r="D143" s="36"/>
      <c r="E143" s="36"/>
      <c r="F143" s="36"/>
      <c r="G143" s="36"/>
    </row>
    <row r="144" spans="1:7" ht="15.75">
      <c r="A144" s="36"/>
      <c r="B144" s="36"/>
      <c r="C144" s="36"/>
      <c r="D144" s="36"/>
      <c r="E144" s="36"/>
      <c r="F144" s="36"/>
      <c r="G144" s="36"/>
    </row>
    <row r="145" spans="1:7" ht="15.75">
      <c r="A145" s="36"/>
      <c r="B145" s="36"/>
      <c r="C145" s="36"/>
      <c r="D145" s="36"/>
      <c r="E145" s="36"/>
      <c r="F145" s="36"/>
      <c r="G145" s="36"/>
    </row>
    <row r="146" spans="1:7" ht="15.75">
      <c r="A146" s="36"/>
      <c r="B146" s="36"/>
      <c r="C146" s="36"/>
      <c r="D146" s="36"/>
      <c r="E146" s="36"/>
      <c r="F146" s="36"/>
      <c r="G146" s="36"/>
    </row>
    <row r="147" spans="1:7" ht="15.75">
      <c r="A147" s="36"/>
      <c r="B147" s="36"/>
      <c r="C147" s="36"/>
      <c r="D147" s="36"/>
      <c r="E147" s="36"/>
      <c r="F147" s="36"/>
      <c r="G147" s="36"/>
    </row>
    <row r="148" spans="1:7" ht="15.75">
      <c r="A148" s="36"/>
      <c r="B148" s="36"/>
      <c r="C148" s="36"/>
      <c r="D148" s="36"/>
      <c r="E148" s="36"/>
      <c r="F148" s="36"/>
      <c r="G148" s="36"/>
    </row>
    <row r="149" spans="1:7" ht="15.75">
      <c r="A149" s="36"/>
      <c r="B149" s="36"/>
      <c r="C149" s="36"/>
      <c r="D149" s="36"/>
      <c r="E149" s="36"/>
      <c r="F149" s="36"/>
      <c r="G149" s="36"/>
    </row>
    <row r="150" spans="1:7" ht="15.75">
      <c r="A150" s="36"/>
      <c r="B150" s="36"/>
      <c r="C150" s="36"/>
      <c r="D150" s="36"/>
      <c r="E150" s="36"/>
      <c r="F150" s="36"/>
      <c r="G150" s="36"/>
    </row>
    <row r="151" spans="1:7" ht="15.75">
      <c r="A151" s="36"/>
      <c r="B151" s="36"/>
      <c r="C151" s="36"/>
      <c r="D151" s="36"/>
      <c r="E151" s="36"/>
      <c r="F151" s="36"/>
      <c r="G151" s="36"/>
    </row>
    <row r="152" spans="1:7" ht="15.75">
      <c r="A152" s="36"/>
      <c r="B152" s="36"/>
      <c r="C152" s="36"/>
      <c r="D152" s="36"/>
      <c r="E152" s="36"/>
      <c r="F152" s="36"/>
      <c r="G152" s="36"/>
    </row>
    <row r="153" spans="1:7" ht="15.75">
      <c r="A153" s="36"/>
      <c r="B153" s="36"/>
      <c r="C153" s="36"/>
      <c r="D153" s="36"/>
      <c r="E153" s="36"/>
      <c r="F153" s="36"/>
      <c r="G153" s="36"/>
    </row>
    <row r="154" spans="1:7" ht="15.75">
      <c r="A154" s="36"/>
      <c r="B154" s="36"/>
      <c r="C154" s="36"/>
      <c r="D154" s="36"/>
      <c r="E154" s="36"/>
      <c r="F154" s="36"/>
      <c r="G154" s="36"/>
    </row>
    <row r="155" spans="1:7" ht="15.75">
      <c r="A155" s="36"/>
      <c r="B155" s="36"/>
      <c r="C155" s="36"/>
      <c r="D155" s="36"/>
      <c r="E155" s="36"/>
      <c r="F155" s="36"/>
      <c r="G155" s="36"/>
    </row>
    <row r="156" spans="1:7" ht="15.75">
      <c r="A156" s="36"/>
      <c r="B156" s="36"/>
      <c r="C156" s="36"/>
      <c r="D156" s="36"/>
      <c r="E156" s="36"/>
      <c r="F156" s="36"/>
      <c r="G156" s="36"/>
    </row>
    <row r="157" spans="1:7" ht="15.75">
      <c r="A157" s="36"/>
      <c r="B157" s="36"/>
      <c r="C157" s="36"/>
      <c r="D157" s="36"/>
      <c r="E157" s="36"/>
      <c r="F157" s="36"/>
      <c r="G157" s="36"/>
    </row>
    <row r="158" spans="1:7" ht="15.75">
      <c r="A158" s="36"/>
      <c r="B158" s="36"/>
      <c r="C158" s="36"/>
      <c r="D158" s="36"/>
      <c r="E158" s="36"/>
      <c r="F158" s="36"/>
      <c r="G158" s="36"/>
    </row>
    <row r="159" spans="1:7" ht="15.75">
      <c r="A159" s="36"/>
      <c r="B159" s="36"/>
      <c r="C159" s="36"/>
      <c r="D159" s="36"/>
      <c r="E159" s="36"/>
      <c r="F159" s="36"/>
      <c r="G159" s="36"/>
    </row>
    <row r="160" spans="1:7" ht="15.75">
      <c r="A160" s="36"/>
      <c r="B160" s="36"/>
      <c r="C160" s="36"/>
      <c r="D160" s="36"/>
      <c r="E160" s="36"/>
      <c r="F160" s="36"/>
      <c r="G160" s="36"/>
    </row>
    <row r="161" spans="1:7" ht="15.75">
      <c r="A161" s="36"/>
      <c r="B161" s="36"/>
      <c r="C161" s="36"/>
      <c r="D161" s="36"/>
      <c r="E161" s="36"/>
      <c r="F161" s="36"/>
      <c r="G161" s="36"/>
    </row>
    <row r="162" spans="1:7" ht="15.75">
      <c r="A162" s="36"/>
      <c r="B162" s="36"/>
      <c r="C162" s="36"/>
      <c r="D162" s="36"/>
      <c r="E162" s="36"/>
      <c r="F162" s="36"/>
      <c r="G162" s="36"/>
    </row>
    <row r="163" spans="1:7" ht="15.75">
      <c r="A163" s="36"/>
      <c r="B163" s="36"/>
      <c r="C163" s="36"/>
      <c r="D163" s="36"/>
      <c r="E163" s="36"/>
      <c r="F163" s="36"/>
      <c r="G163" s="36"/>
    </row>
    <row r="164" spans="1:7" ht="15.75">
      <c r="A164" s="36"/>
      <c r="B164" s="36"/>
      <c r="C164" s="36"/>
      <c r="D164" s="36"/>
      <c r="E164" s="36"/>
      <c r="F164" s="36"/>
      <c r="G164" s="36"/>
    </row>
    <row r="165" spans="1:7" ht="15.75">
      <c r="A165" s="36"/>
      <c r="B165" s="36"/>
      <c r="C165" s="36"/>
      <c r="D165" s="36"/>
      <c r="E165" s="36"/>
      <c r="F165" s="36"/>
      <c r="G165" s="36"/>
    </row>
    <row r="166" spans="1:7" ht="15.75">
      <c r="A166" s="36"/>
      <c r="B166" s="36"/>
      <c r="C166" s="36"/>
      <c r="D166" s="36"/>
      <c r="E166" s="36"/>
      <c r="F166" s="36"/>
      <c r="G166" s="36"/>
    </row>
    <row r="167" spans="1:7" ht="15.75">
      <c r="A167" s="36"/>
      <c r="B167" s="36"/>
      <c r="C167" s="36"/>
      <c r="D167" s="36"/>
      <c r="E167" s="36"/>
      <c r="F167" s="36"/>
      <c r="G167" s="36"/>
    </row>
    <row r="168" spans="1:7" ht="15.75">
      <c r="A168" s="36"/>
      <c r="B168" s="36"/>
      <c r="C168" s="36"/>
      <c r="D168" s="36"/>
      <c r="E168" s="36"/>
      <c r="F168" s="36"/>
      <c r="G168" s="36"/>
    </row>
    <row r="169" spans="1:7" ht="15.75">
      <c r="A169" s="36"/>
      <c r="B169" s="36"/>
      <c r="C169" s="36"/>
      <c r="D169" s="36"/>
      <c r="E169" s="36"/>
      <c r="F169" s="36"/>
      <c r="G169" s="36"/>
    </row>
    <row r="170" spans="1:7" ht="15.75">
      <c r="A170" s="36"/>
      <c r="B170" s="36"/>
      <c r="C170" s="36"/>
      <c r="D170" s="36"/>
      <c r="E170" s="36"/>
      <c r="F170" s="36"/>
      <c r="G170" s="36"/>
    </row>
    <row r="171" spans="1:7" ht="15.75">
      <c r="A171" s="36"/>
      <c r="B171" s="36"/>
      <c r="C171" s="36"/>
      <c r="D171" s="36"/>
      <c r="E171" s="36"/>
      <c r="F171" s="36"/>
      <c r="G171" s="36"/>
    </row>
    <row r="172" spans="1:7" ht="15.75">
      <c r="A172" s="36"/>
      <c r="B172" s="36"/>
      <c r="C172" s="36"/>
      <c r="D172" s="36"/>
      <c r="E172" s="36"/>
      <c r="F172" s="36"/>
      <c r="G172" s="36"/>
    </row>
    <row r="173" spans="1:7" ht="15.75">
      <c r="A173" s="36"/>
      <c r="B173" s="36"/>
      <c r="C173" s="36"/>
      <c r="D173" s="36"/>
      <c r="E173" s="36"/>
      <c r="F173" s="36"/>
      <c r="G173" s="36"/>
    </row>
    <row r="174" spans="1:7" ht="15.75">
      <c r="A174" s="36"/>
      <c r="B174" s="36"/>
      <c r="C174" s="36"/>
      <c r="D174" s="36"/>
      <c r="E174" s="36"/>
      <c r="F174" s="36"/>
      <c r="G174" s="36"/>
    </row>
    <row r="175" spans="1:7" ht="15.75">
      <c r="A175" s="36"/>
      <c r="B175" s="36"/>
      <c r="C175" s="36"/>
      <c r="D175" s="36"/>
      <c r="E175" s="36"/>
      <c r="F175" s="36"/>
      <c r="G175" s="36"/>
    </row>
    <row r="176" spans="1:7" ht="15.75">
      <c r="A176" s="36"/>
      <c r="B176" s="36"/>
      <c r="C176" s="36"/>
      <c r="D176" s="36"/>
      <c r="E176" s="36"/>
      <c r="F176" s="36"/>
      <c r="G176" s="36"/>
    </row>
    <row r="177" spans="1:7" ht="15.75">
      <c r="A177" s="36"/>
      <c r="B177" s="36"/>
      <c r="C177" s="36"/>
      <c r="D177" s="36"/>
      <c r="E177" s="36"/>
      <c r="F177" s="36"/>
      <c r="G177" s="36"/>
    </row>
    <row r="178" spans="1:7" ht="15.75">
      <c r="A178" s="36"/>
      <c r="B178" s="36"/>
      <c r="C178" s="36"/>
      <c r="D178" s="36"/>
      <c r="E178" s="36"/>
      <c r="F178" s="36"/>
      <c r="G178" s="36"/>
    </row>
    <row r="179" spans="1:7" ht="15.75">
      <c r="A179" s="36"/>
      <c r="B179" s="36"/>
      <c r="C179" s="36"/>
      <c r="D179" s="36"/>
      <c r="E179" s="36"/>
      <c r="F179" s="36"/>
      <c r="G179" s="36"/>
    </row>
    <row r="180" spans="1:7" ht="15.75">
      <c r="A180" s="36"/>
      <c r="B180" s="36"/>
      <c r="C180" s="36"/>
      <c r="D180" s="36"/>
      <c r="E180" s="36"/>
      <c r="F180" s="36"/>
      <c r="G180" s="36"/>
    </row>
    <row r="181" spans="1:7" ht="15.75">
      <c r="A181" s="36"/>
      <c r="B181" s="36"/>
      <c r="C181" s="36"/>
      <c r="D181" s="36"/>
      <c r="E181" s="36"/>
      <c r="F181" s="36"/>
      <c r="G181" s="36"/>
    </row>
    <row r="182" spans="1:7" ht="15.75">
      <c r="A182" s="36"/>
      <c r="B182" s="36"/>
      <c r="C182" s="36"/>
      <c r="D182" s="36"/>
      <c r="E182" s="36"/>
      <c r="F182" s="36"/>
      <c r="G182" s="36"/>
    </row>
    <row r="183" spans="1:7" ht="15.75">
      <c r="A183" s="36"/>
      <c r="B183" s="36"/>
      <c r="C183" s="36"/>
      <c r="D183" s="36"/>
      <c r="E183" s="36"/>
      <c r="F183" s="36"/>
      <c r="G183" s="36"/>
    </row>
    <row r="184" spans="1:7" ht="15.75">
      <c r="A184" s="36"/>
      <c r="B184" s="36"/>
      <c r="C184" s="36"/>
      <c r="D184" s="36"/>
      <c r="E184" s="36"/>
      <c r="F184" s="36"/>
      <c r="G184" s="36"/>
    </row>
    <row r="185" spans="1:7" ht="15.75">
      <c r="A185" s="36"/>
      <c r="B185" s="36"/>
      <c r="C185" s="36"/>
      <c r="D185" s="36"/>
      <c r="E185" s="36"/>
      <c r="F185" s="36"/>
      <c r="G185" s="36"/>
    </row>
    <row r="186" spans="1:7" ht="15.75">
      <c r="A186" s="36"/>
      <c r="B186" s="36"/>
      <c r="C186" s="36"/>
      <c r="D186" s="36"/>
      <c r="E186" s="36"/>
      <c r="F186" s="36"/>
      <c r="G186" s="36"/>
    </row>
    <row r="187" spans="1:7" ht="15.75">
      <c r="A187" s="36"/>
      <c r="B187" s="36"/>
      <c r="C187" s="36"/>
      <c r="D187" s="36"/>
      <c r="E187" s="36"/>
      <c r="F187" s="36"/>
      <c r="G187" s="36"/>
    </row>
    <row r="188" spans="1:7" ht="15.75">
      <c r="A188" s="36"/>
      <c r="B188" s="36"/>
      <c r="C188" s="36"/>
      <c r="D188" s="36"/>
      <c r="E188" s="36"/>
      <c r="F188" s="36"/>
      <c r="G188" s="36"/>
    </row>
    <row r="189" spans="1:7" ht="15.75">
      <c r="A189" s="36"/>
      <c r="B189" s="36"/>
      <c r="C189" s="36"/>
      <c r="D189" s="36"/>
      <c r="E189" s="36"/>
      <c r="F189" s="36"/>
      <c r="G189" s="36"/>
    </row>
    <row r="190" spans="1:7" ht="15.75">
      <c r="A190" s="36"/>
      <c r="B190" s="36"/>
      <c r="C190" s="36"/>
      <c r="D190" s="36"/>
      <c r="E190" s="36"/>
      <c r="F190" s="36"/>
      <c r="G190" s="36"/>
    </row>
    <row r="191" spans="1:7" ht="15.75">
      <c r="A191" s="36"/>
      <c r="B191" s="36"/>
      <c r="C191" s="36"/>
      <c r="D191" s="36"/>
      <c r="E191" s="36"/>
      <c r="F191" s="36"/>
      <c r="G191" s="36"/>
    </row>
    <row r="192" spans="1:7" ht="15.75">
      <c r="A192" s="36"/>
      <c r="B192" s="36"/>
      <c r="C192" s="36"/>
      <c r="D192" s="36"/>
      <c r="E192" s="36"/>
      <c r="F192" s="36"/>
      <c r="G192" s="36"/>
    </row>
    <row r="193" spans="1:7" ht="15.75">
      <c r="A193" s="36"/>
      <c r="B193" s="36"/>
      <c r="C193" s="36"/>
      <c r="D193" s="36"/>
      <c r="E193" s="36"/>
      <c r="F193" s="36"/>
      <c r="G193" s="36"/>
    </row>
    <row r="194" spans="1:7" ht="15.75">
      <c r="A194" s="36"/>
      <c r="B194" s="36"/>
      <c r="C194" s="36"/>
      <c r="D194" s="36"/>
      <c r="E194" s="36"/>
      <c r="F194" s="36"/>
      <c r="G194" s="36"/>
    </row>
    <row r="195" spans="1:7" ht="15.75">
      <c r="A195" s="36"/>
      <c r="B195" s="36"/>
      <c r="C195" s="36"/>
      <c r="D195" s="36"/>
      <c r="E195" s="36"/>
      <c r="F195" s="36"/>
      <c r="G195" s="36"/>
    </row>
    <row r="196" spans="1:7" ht="15.75">
      <c r="A196" s="36"/>
      <c r="B196" s="36"/>
      <c r="C196" s="36"/>
      <c r="D196" s="36"/>
      <c r="E196" s="36"/>
      <c r="F196" s="36"/>
      <c r="G196" s="36"/>
    </row>
    <row r="197" spans="1:7" ht="15.75">
      <c r="A197" s="36"/>
      <c r="B197" s="36"/>
      <c r="C197" s="36"/>
      <c r="D197" s="36"/>
      <c r="E197" s="36"/>
      <c r="F197" s="36"/>
      <c r="G197" s="36"/>
    </row>
    <row r="198" spans="1:7" ht="15.75">
      <c r="A198" s="36"/>
      <c r="B198" s="36"/>
      <c r="C198" s="36"/>
      <c r="D198" s="36"/>
      <c r="E198" s="36"/>
      <c r="F198" s="36"/>
      <c r="G198" s="36"/>
    </row>
    <row r="199" spans="1:7" ht="15.75">
      <c r="A199" s="36"/>
      <c r="B199" s="36"/>
      <c r="C199" s="36"/>
      <c r="D199" s="36"/>
      <c r="E199" s="36"/>
      <c r="F199" s="36"/>
      <c r="G199" s="36"/>
    </row>
    <row r="200" spans="1:7" ht="15.75">
      <c r="A200" s="36"/>
      <c r="B200" s="36"/>
      <c r="C200" s="36"/>
      <c r="D200" s="36"/>
      <c r="E200" s="36"/>
      <c r="F200" s="36"/>
      <c r="G200" s="36"/>
    </row>
    <row r="201" spans="1:7" ht="15.75">
      <c r="A201" s="36"/>
      <c r="B201" s="36"/>
      <c r="C201" s="36"/>
      <c r="D201" s="36"/>
      <c r="E201" s="36"/>
      <c r="F201" s="36"/>
      <c r="G201" s="36"/>
    </row>
    <row r="202" spans="1:7" ht="15.75">
      <c r="A202" s="36"/>
      <c r="B202" s="36"/>
      <c r="C202" s="36"/>
      <c r="D202" s="36"/>
      <c r="E202" s="36"/>
      <c r="F202" s="36"/>
      <c r="G202" s="36"/>
    </row>
    <row r="203" spans="1:7" ht="15.75">
      <c r="A203" s="36"/>
      <c r="B203" s="36"/>
      <c r="C203" s="36"/>
      <c r="D203" s="36"/>
      <c r="E203" s="36"/>
      <c r="F203" s="36"/>
      <c r="G203" s="36"/>
    </row>
    <row r="204" spans="1:7" ht="15.75">
      <c r="A204" s="36"/>
      <c r="B204" s="36"/>
      <c r="C204" s="36"/>
      <c r="D204" s="36"/>
      <c r="E204" s="36"/>
      <c r="F204" s="36"/>
      <c r="G204" s="36"/>
    </row>
    <row r="205" spans="1:7" ht="15.75">
      <c r="A205" s="36"/>
      <c r="B205" s="36"/>
      <c r="C205" s="36"/>
      <c r="D205" s="36"/>
      <c r="E205" s="36"/>
      <c r="F205" s="36"/>
      <c r="G205" s="36"/>
    </row>
    <row r="206" spans="1:7" ht="15.75">
      <c r="A206" s="36"/>
      <c r="B206" s="36"/>
      <c r="C206" s="36"/>
      <c r="D206" s="36"/>
      <c r="E206" s="36"/>
      <c r="F206" s="36"/>
      <c r="G206" s="36"/>
    </row>
  </sheetData>
  <sheetProtection/>
  <mergeCells count="4">
    <mergeCell ref="A10:A12"/>
    <mergeCell ref="A7:G7"/>
    <mergeCell ref="A8:G8"/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A1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46.421875" style="0" customWidth="1"/>
  </cols>
  <sheetData>
    <row r="8" ht="12.75">
      <c r="A8" s="86"/>
    </row>
    <row r="9" ht="15.75">
      <c r="A9" s="87"/>
    </row>
    <row r="10" ht="15.75">
      <c r="A10" s="88"/>
    </row>
    <row r="11" ht="15.75">
      <c r="A11" s="89"/>
    </row>
    <row r="12" ht="15.75">
      <c r="A12" s="89"/>
    </row>
    <row r="13" ht="15.75">
      <c r="A13" s="87"/>
    </row>
    <row r="14" ht="15.75">
      <c r="A14" s="89"/>
    </row>
    <row r="15" ht="12.75">
      <c r="A15" s="8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Técnica del Presupuesto</dc:creator>
  <cp:keywords/>
  <dc:description/>
  <cp:lastModifiedBy>transpfis08</cp:lastModifiedBy>
  <cp:lastPrinted>2016-02-04T20:51:30Z</cp:lastPrinted>
  <dcterms:created xsi:type="dcterms:W3CDTF">2005-01-11T21:07:30Z</dcterms:created>
  <dcterms:modified xsi:type="dcterms:W3CDTF">2018-02-26T18:23:47Z</dcterms:modified>
  <cp:category/>
  <cp:version/>
  <cp:contentType/>
  <cp:contentStatus/>
</cp:coreProperties>
</file>