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495" yWindow="60" windowWidth="13185" windowHeight="12600" tabRatio="915"/>
  </bookViews>
  <sheets>
    <sheet name="Hoja1" sheetId="9" r:id="rId1"/>
    <sheet name="Sección 1 Estructura Presup" sheetId="17" r:id="rId2"/>
    <sheet name="Sección 2 Población Beneficiada" sheetId="15" r:id="rId3"/>
    <sheet name="Intervenciones 2012-2013" sheetId="3" r:id="rId4"/>
    <sheet name="Intervenciones 2014-2015" sheetId="5" r:id="rId5"/>
    <sheet name="Intervenciones 2016-2017" sheetId="6" r:id="rId6"/>
    <sheet name="Intervenciones 2018-2019" sheetId="8" r:id="rId7"/>
    <sheet name="Intervenciones 2020 -2021" sheetId="14" r:id="rId8"/>
    <sheet name="Intervenciones 2022" sheetId="19" r:id="rId9"/>
    <sheet name="Identificación de programas " sheetId="12" r:id="rId10"/>
  </sheets>
  <definedNames>
    <definedName name="_xlnm.Print_Area" localSheetId="0">Hoja1!$A$1:$V$42</definedName>
    <definedName name="_xlnm.Print_Area" localSheetId="9">'Identificación de programas '!$A$1:$E$103</definedName>
    <definedName name="_xlnm.Print_Area" localSheetId="3">'Intervenciones 2012-2013'!$A$1:$AC$113</definedName>
    <definedName name="_xlnm.Print_Area" localSheetId="4">'Intervenciones 2014-2015'!$A$1:$AC$113</definedName>
    <definedName name="_xlnm.Print_Area" localSheetId="5">'Intervenciones 2016-2017'!$A$1:$AC$114</definedName>
    <definedName name="_xlnm.Print_Area" localSheetId="6">'Intervenciones 2018-2019'!$A$1:$AC$137</definedName>
    <definedName name="_xlnm.Print_Area" localSheetId="7">'Intervenciones 2020 -2021'!$A$1:$AC$175</definedName>
    <definedName name="_xlnm.Print_Area" localSheetId="8">'Intervenciones 2022'!$A$1:$Q$130</definedName>
    <definedName name="_xlnm.Print_Area" localSheetId="1">'Sección 1 Estructura Presup'!$A$1:$M$102</definedName>
    <definedName name="_xlnm.Print_Area" localSheetId="2">'Sección 2 Población Beneficiada'!$A$1:$P$690</definedName>
    <definedName name="_xlnm.Print_Titles" localSheetId="9">'Identificación de programas '!$1:$6</definedName>
    <definedName name="_xlnm.Print_Titles" localSheetId="3">'Intervenciones 2012-2013'!$1:$7</definedName>
    <definedName name="_xlnm.Print_Titles" localSheetId="4">'Intervenciones 2014-2015'!$1:$7</definedName>
    <definedName name="_xlnm.Print_Titles" localSheetId="5">'Intervenciones 2016-2017'!$1:$7</definedName>
    <definedName name="_xlnm.Print_Titles" localSheetId="6">'Intervenciones 2018-2019'!$1:$7</definedName>
    <definedName name="_xlnm.Print_Titles" localSheetId="7">'Intervenciones 2020 -2021'!$1:$7</definedName>
    <definedName name="_xlnm.Print_Titles" localSheetId="8">'Intervenciones 2022'!$1:$7</definedName>
    <definedName name="_xlnm.Print_Titles" localSheetId="1">'Sección 1 Estructura Presup'!$1:$6</definedName>
    <definedName name="_xlnm.Print_Titles" localSheetId="2">'Sección 2 Población Beneficiada'!$1:$6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2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7"/>
  <c r="I103" i="17"/>
  <c r="S201" i="15"/>
  <c r="S202"/>
  <c r="R201"/>
  <c r="R202"/>
  <c r="Q202"/>
  <c r="S307"/>
  <c r="S308"/>
  <c r="R307"/>
  <c r="R308"/>
  <c r="Q307"/>
  <c r="Q308"/>
  <c r="S179"/>
  <c r="S180"/>
  <c r="R179"/>
  <c r="R180"/>
  <c r="Q179"/>
  <c r="Q180"/>
  <c r="S507"/>
  <c r="S508"/>
  <c r="R507"/>
  <c r="R508"/>
  <c r="Q507"/>
  <c r="Q508"/>
  <c r="S631"/>
  <c r="S632"/>
  <c r="R631"/>
  <c r="R632"/>
  <c r="Q631"/>
  <c r="Q632"/>
  <c r="H103" i="17"/>
  <c r="H107" s="1"/>
  <c r="I107"/>
  <c r="G103"/>
  <c r="G107" s="1"/>
  <c r="C84" i="12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9"/>
  <c r="C10"/>
  <c r="C11"/>
  <c r="C12"/>
  <c r="C13"/>
  <c r="C14"/>
  <c r="C15"/>
  <c r="C16"/>
  <c r="C17"/>
  <c r="C8"/>
  <c r="C7"/>
  <c r="R112" i="19"/>
  <c r="R115"/>
  <c r="R128"/>
  <c r="S112"/>
  <c r="S115"/>
  <c r="S128"/>
  <c r="T112"/>
  <c r="T115"/>
  <c r="T128"/>
  <c r="U112"/>
  <c r="U115"/>
  <c r="U128"/>
  <c r="M102" i="17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D103" i="12" l="1"/>
  <c r="U129" i="19"/>
  <c r="R129"/>
  <c r="S129"/>
  <c r="T129"/>
  <c r="S524" i="15"/>
  <c r="R524"/>
  <c r="Q524"/>
  <c r="S523"/>
  <c r="R523"/>
  <c r="Q523"/>
  <c r="S470"/>
  <c r="R470"/>
  <c r="Q470"/>
  <c r="S469"/>
  <c r="R469"/>
  <c r="Q469"/>
  <c r="Q201"/>
  <c r="S596"/>
  <c r="R596"/>
  <c r="Q596"/>
  <c r="S595"/>
  <c r="R595"/>
  <c r="Q595"/>
  <c r="S570"/>
  <c r="R570"/>
  <c r="Q570"/>
  <c r="S569"/>
  <c r="R569"/>
  <c r="Q569"/>
  <c r="S306"/>
  <c r="R306"/>
  <c r="Q306"/>
  <c r="S305"/>
  <c r="R305"/>
  <c r="Q305"/>
  <c r="S304"/>
  <c r="R304"/>
  <c r="Q304"/>
  <c r="S303"/>
  <c r="R303"/>
  <c r="Q303"/>
  <c r="S203"/>
  <c r="R203"/>
  <c r="Q203"/>
  <c r="S200"/>
  <c r="R200"/>
  <c r="Q200"/>
  <c r="S199"/>
  <c r="R199"/>
  <c r="Q199"/>
  <c r="S404"/>
  <c r="R404"/>
  <c r="Q404"/>
  <c r="S403"/>
  <c r="R403"/>
  <c r="Q403"/>
  <c r="S232"/>
  <c r="R232"/>
  <c r="Q232"/>
  <c r="S231"/>
  <c r="R231"/>
  <c r="Q231"/>
  <c r="S158"/>
  <c r="R158"/>
  <c r="Q158"/>
  <c r="S157"/>
  <c r="R157"/>
  <c r="Q157"/>
  <c r="S402"/>
  <c r="R402"/>
  <c r="Q402"/>
  <c r="S401"/>
  <c r="R401"/>
  <c r="Q401"/>
  <c r="S366"/>
  <c r="R366"/>
  <c r="Q366"/>
  <c r="S365"/>
  <c r="R365"/>
  <c r="Q365"/>
  <c r="S400"/>
  <c r="R400"/>
  <c r="Q400"/>
  <c r="S399"/>
  <c r="R399"/>
  <c r="Q399"/>
  <c r="S568"/>
  <c r="R568"/>
  <c r="Q568"/>
  <c r="S567"/>
  <c r="R567"/>
  <c r="Q567"/>
  <c r="S522"/>
  <c r="R522"/>
  <c r="Q522"/>
  <c r="S521"/>
  <c r="R521"/>
  <c r="Q521"/>
  <c r="S664"/>
  <c r="R664"/>
  <c r="Q664"/>
  <c r="S663"/>
  <c r="R663"/>
  <c r="Q663"/>
  <c r="S302"/>
  <c r="R302"/>
  <c r="Q302"/>
  <c r="S301"/>
  <c r="R301"/>
  <c r="Q301"/>
  <c r="S274"/>
  <c r="R274"/>
  <c r="Q274"/>
  <c r="S273"/>
  <c r="R273"/>
  <c r="Q273"/>
  <c r="S558"/>
  <c r="R558"/>
  <c r="Q558"/>
  <c r="S557"/>
  <c r="R557"/>
  <c r="Q557"/>
  <c r="S150"/>
  <c r="R150"/>
  <c r="Q150"/>
  <c r="S149"/>
  <c r="R149"/>
  <c r="Q149"/>
  <c r="S652"/>
  <c r="R652"/>
  <c r="Q652"/>
  <c r="S651"/>
  <c r="R651"/>
  <c r="Q651"/>
  <c r="S650" l="1"/>
  <c r="R650"/>
  <c r="Q650"/>
  <c r="S649"/>
  <c r="R649"/>
  <c r="Q649"/>
  <c r="S398"/>
  <c r="R398"/>
  <c r="Q398"/>
  <c r="S397"/>
  <c r="R397"/>
  <c r="Q397"/>
  <c r="S396"/>
  <c r="R396"/>
  <c r="Q396"/>
  <c r="S395"/>
  <c r="R395"/>
  <c r="Q395"/>
  <c r="S364"/>
  <c r="R364"/>
  <c r="Q364"/>
  <c r="S363"/>
  <c r="R363"/>
  <c r="Q363"/>
  <c r="S468"/>
  <c r="R468"/>
  <c r="Q468"/>
  <c r="S467"/>
  <c r="R467"/>
  <c r="Q467"/>
  <c r="S198"/>
  <c r="R198"/>
  <c r="Q198"/>
  <c r="S197"/>
  <c r="R197"/>
  <c r="Q197"/>
  <c r="S556"/>
  <c r="R556"/>
  <c r="Q556"/>
  <c r="S555"/>
  <c r="R555"/>
  <c r="Q555"/>
  <c r="S322"/>
  <c r="R322"/>
  <c r="Q322"/>
  <c r="S321"/>
  <c r="R321"/>
  <c r="Q321"/>
  <c r="S466"/>
  <c r="R466"/>
  <c r="Q466"/>
  <c r="S465"/>
  <c r="R465"/>
  <c r="Q465"/>
  <c r="S554"/>
  <c r="R554"/>
  <c r="Q554"/>
  <c r="S553"/>
  <c r="R553"/>
  <c r="Q553"/>
  <c r="S196"/>
  <c r="R196"/>
  <c r="Q196"/>
  <c r="S195"/>
  <c r="R195"/>
  <c r="Q195"/>
  <c r="S320"/>
  <c r="R320"/>
  <c r="Q320"/>
  <c r="S319"/>
  <c r="R319"/>
  <c r="Q319"/>
  <c r="S300"/>
  <c r="R300"/>
  <c r="Q300"/>
  <c r="S299"/>
  <c r="R299"/>
  <c r="Q299"/>
  <c r="S464"/>
  <c r="R464"/>
  <c r="Q464"/>
  <c r="S463"/>
  <c r="R463"/>
  <c r="Q463"/>
  <c r="S552"/>
  <c r="R552"/>
  <c r="Q552"/>
  <c r="S551"/>
  <c r="R551"/>
  <c r="Q551"/>
  <c r="S194"/>
  <c r="R194"/>
  <c r="Q194"/>
  <c r="S193"/>
  <c r="R193"/>
  <c r="Q193"/>
  <c r="S192"/>
  <c r="R192"/>
  <c r="Q192"/>
  <c r="S191"/>
  <c r="R191"/>
  <c r="Q191"/>
  <c r="S252"/>
  <c r="R252"/>
  <c r="Q252"/>
  <c r="S251"/>
  <c r="R251"/>
  <c r="Q251"/>
  <c r="S190"/>
  <c r="R190"/>
  <c r="Q190"/>
  <c r="S189"/>
  <c r="R189"/>
  <c r="Q189"/>
  <c r="S612"/>
  <c r="R612"/>
  <c r="Q612"/>
  <c r="S611"/>
  <c r="R611"/>
  <c r="Q611"/>
  <c r="S636"/>
  <c r="R636"/>
  <c r="Q636"/>
  <c r="S635"/>
  <c r="R635"/>
  <c r="Q635"/>
  <c r="S462" l="1"/>
  <c r="R462"/>
  <c r="Q462"/>
  <c r="S461"/>
  <c r="R461"/>
  <c r="Q461"/>
  <c r="S298"/>
  <c r="R298"/>
  <c r="Q298"/>
  <c r="S297"/>
  <c r="R297"/>
  <c r="Q297"/>
  <c r="S362"/>
  <c r="R362"/>
  <c r="Q362"/>
  <c r="S361"/>
  <c r="R361"/>
  <c r="Q361"/>
  <c r="S188"/>
  <c r="R188"/>
  <c r="Q188"/>
  <c r="S187"/>
  <c r="R187"/>
  <c r="Q187"/>
  <c r="S550"/>
  <c r="R550"/>
  <c r="Q550"/>
  <c r="S549"/>
  <c r="R549"/>
  <c r="Q549"/>
  <c r="S360"/>
  <c r="R360"/>
  <c r="Q360"/>
  <c r="S359"/>
  <c r="R359"/>
  <c r="Q359"/>
  <c r="S358"/>
  <c r="R358"/>
  <c r="Q358"/>
  <c r="S357"/>
  <c r="R357"/>
  <c r="Q357"/>
  <c r="S230"/>
  <c r="R230"/>
  <c r="Q230"/>
  <c r="S229"/>
  <c r="R229"/>
  <c r="Q229"/>
  <c r="S155" l="1"/>
  <c r="S156"/>
  <c r="R155"/>
  <c r="R156"/>
  <c r="Q155"/>
  <c r="Q156"/>
  <c r="S213" l="1"/>
  <c r="S214"/>
  <c r="R213"/>
  <c r="R214"/>
  <c r="Q213"/>
  <c r="Q214"/>
  <c r="S647"/>
  <c r="S648"/>
  <c r="R647"/>
  <c r="R648"/>
  <c r="Q647"/>
  <c r="Q648"/>
  <c r="S671"/>
  <c r="S672"/>
  <c r="R671"/>
  <c r="R672"/>
  <c r="Q671"/>
  <c r="Q672"/>
  <c r="R576"/>
  <c r="S575"/>
  <c r="S576"/>
  <c r="R575"/>
  <c r="Q575"/>
  <c r="Q576"/>
  <c r="S355" l="1"/>
  <c r="S356"/>
  <c r="R355"/>
  <c r="R356"/>
  <c r="Q355"/>
  <c r="Q356"/>
  <c r="S457"/>
  <c r="S458"/>
  <c r="R457"/>
  <c r="Q457"/>
  <c r="Q458"/>
  <c r="S503" l="1"/>
  <c r="S504"/>
  <c r="R503"/>
  <c r="R504"/>
  <c r="Q503"/>
  <c r="Q504"/>
  <c r="S455"/>
  <c r="S456"/>
  <c r="R455"/>
  <c r="R456"/>
  <c r="Q455"/>
  <c r="Q456"/>
  <c r="S517"/>
  <c r="S518"/>
  <c r="R518"/>
  <c r="R517"/>
  <c r="Q517"/>
  <c r="Q518"/>
  <c r="R687" l="1"/>
  <c r="R688"/>
  <c r="R689"/>
  <c r="R690"/>
  <c r="Q681"/>
  <c r="Q682"/>
  <c r="Q683"/>
  <c r="Q684"/>
  <c r="Q685"/>
  <c r="Q686"/>
  <c r="Q687"/>
  <c r="Q688"/>
  <c r="Q689"/>
  <c r="Q690"/>
  <c r="S500"/>
  <c r="S501"/>
  <c r="S502"/>
  <c r="S505"/>
  <c r="S506"/>
  <c r="S509"/>
  <c r="S510"/>
  <c r="S511"/>
  <c r="S512"/>
  <c r="S513"/>
  <c r="S514"/>
  <c r="S515"/>
  <c r="S516"/>
  <c r="S519"/>
  <c r="S520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59"/>
  <c r="S560"/>
  <c r="S561"/>
  <c r="S562"/>
  <c r="S563"/>
  <c r="S564"/>
  <c r="S565"/>
  <c r="S566"/>
  <c r="S571"/>
  <c r="S572"/>
  <c r="S573"/>
  <c r="S574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7"/>
  <c r="S598"/>
  <c r="S599"/>
  <c r="S600"/>
  <c r="S601"/>
  <c r="S602"/>
  <c r="S603"/>
  <c r="S604"/>
  <c r="S605"/>
  <c r="S606"/>
  <c r="S607"/>
  <c r="S608"/>
  <c r="S609"/>
  <c r="S610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3"/>
  <c r="S634"/>
  <c r="S637"/>
  <c r="S638"/>
  <c r="S639"/>
  <c r="S640"/>
  <c r="S641"/>
  <c r="S642"/>
  <c r="S643"/>
  <c r="S644"/>
  <c r="S645"/>
  <c r="S646"/>
  <c r="S653"/>
  <c r="S654"/>
  <c r="S655"/>
  <c r="S656"/>
  <c r="S657"/>
  <c r="S658"/>
  <c r="S659"/>
  <c r="S660"/>
  <c r="S661"/>
  <c r="S662"/>
  <c r="S665"/>
  <c r="S666"/>
  <c r="S667"/>
  <c r="S668"/>
  <c r="S669"/>
  <c r="S670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R500"/>
  <c r="R501"/>
  <c r="R502"/>
  <c r="R505"/>
  <c r="R506"/>
  <c r="R509"/>
  <c r="R510"/>
  <c r="R511"/>
  <c r="R512"/>
  <c r="R513"/>
  <c r="R514"/>
  <c r="R515"/>
  <c r="R516"/>
  <c r="R519"/>
  <c r="R520"/>
  <c r="R525"/>
  <c r="R526"/>
  <c r="R527"/>
  <c r="R528"/>
  <c r="R529"/>
  <c r="R530"/>
  <c r="R531"/>
  <c r="R532"/>
  <c r="R533"/>
  <c r="R534"/>
  <c r="R535"/>
  <c r="R536"/>
  <c r="R537"/>
  <c r="R538"/>
  <c r="R539"/>
  <c r="R540"/>
  <c r="R541"/>
  <c r="R542"/>
  <c r="R543"/>
  <c r="R544"/>
  <c r="R545"/>
  <c r="R546"/>
  <c r="R547"/>
  <c r="R548"/>
  <c r="R559"/>
  <c r="R560"/>
  <c r="R561"/>
  <c r="R562"/>
  <c r="R563"/>
  <c r="R564"/>
  <c r="R565"/>
  <c r="R566"/>
  <c r="R571"/>
  <c r="R572"/>
  <c r="R573"/>
  <c r="R574"/>
  <c r="R577"/>
  <c r="R578"/>
  <c r="R579"/>
  <c r="R580"/>
  <c r="R581"/>
  <c r="R582"/>
  <c r="R583"/>
  <c r="R584"/>
  <c r="R585"/>
  <c r="R586"/>
  <c r="R587"/>
  <c r="R588"/>
  <c r="R589"/>
  <c r="R590"/>
  <c r="R591"/>
  <c r="R592"/>
  <c r="R593"/>
  <c r="R594"/>
  <c r="R597"/>
  <c r="R598"/>
  <c r="R599"/>
  <c r="R600"/>
  <c r="R601"/>
  <c r="R602"/>
  <c r="R603"/>
  <c r="R604"/>
  <c r="R605"/>
  <c r="R606"/>
  <c r="R607"/>
  <c r="R608"/>
  <c r="R609"/>
  <c r="R610"/>
  <c r="R613"/>
  <c r="R614"/>
  <c r="R615"/>
  <c r="R616"/>
  <c r="R617"/>
  <c r="R618"/>
  <c r="R619"/>
  <c r="R620"/>
  <c r="R621"/>
  <c r="R622"/>
  <c r="R623"/>
  <c r="R624"/>
  <c r="R625"/>
  <c r="R626"/>
  <c r="R627"/>
  <c r="R628"/>
  <c r="R629"/>
  <c r="R630"/>
  <c r="R633"/>
  <c r="R634"/>
  <c r="R637"/>
  <c r="R638"/>
  <c r="R639"/>
  <c r="R640"/>
  <c r="R641"/>
  <c r="R642"/>
  <c r="R643"/>
  <c r="R644"/>
  <c r="R645"/>
  <c r="R646"/>
  <c r="R653"/>
  <c r="R654"/>
  <c r="R655"/>
  <c r="R656"/>
  <c r="R657"/>
  <c r="R658"/>
  <c r="R659"/>
  <c r="R660"/>
  <c r="R661"/>
  <c r="R662"/>
  <c r="R665"/>
  <c r="R666"/>
  <c r="R667"/>
  <c r="R668"/>
  <c r="R669"/>
  <c r="R670"/>
  <c r="R673"/>
  <c r="R674"/>
  <c r="R675"/>
  <c r="R676"/>
  <c r="R677"/>
  <c r="R678"/>
  <c r="R679"/>
  <c r="R680"/>
  <c r="R681"/>
  <c r="R682"/>
  <c r="R683"/>
  <c r="R684"/>
  <c r="R685"/>
  <c r="R686"/>
  <c r="Q500"/>
  <c r="Q501"/>
  <c r="Q502"/>
  <c r="Q505"/>
  <c r="Q506"/>
  <c r="Q509"/>
  <c r="Q510"/>
  <c r="Q511"/>
  <c r="Q512"/>
  <c r="Q513"/>
  <c r="Q514"/>
  <c r="Q515"/>
  <c r="Q516"/>
  <c r="Q519"/>
  <c r="Q520"/>
  <c r="Q525"/>
  <c r="Q526"/>
  <c r="Q527"/>
  <c r="Q528"/>
  <c r="Q529"/>
  <c r="Q530"/>
  <c r="Q531"/>
  <c r="Q532"/>
  <c r="Q533"/>
  <c r="Q534"/>
  <c r="Q535"/>
  <c r="Q536"/>
  <c r="Q537"/>
  <c r="Q538"/>
  <c r="Q539"/>
  <c r="Q540"/>
  <c r="Q541"/>
  <c r="Q542"/>
  <c r="Q543"/>
  <c r="Q544"/>
  <c r="Q545"/>
  <c r="Q546"/>
  <c r="Q547"/>
  <c r="Q548"/>
  <c r="Q559"/>
  <c r="Q560"/>
  <c r="Q561"/>
  <c r="Q562"/>
  <c r="Q563"/>
  <c r="Q564"/>
  <c r="Q565"/>
  <c r="Q566"/>
  <c r="Q571"/>
  <c r="Q572"/>
  <c r="Q573"/>
  <c r="Q574"/>
  <c r="Q577"/>
  <c r="Q578"/>
  <c r="Q579"/>
  <c r="Q580"/>
  <c r="Q581"/>
  <c r="Q582"/>
  <c r="Q583"/>
  <c r="Q584"/>
  <c r="Q585"/>
  <c r="Q586"/>
  <c r="Q587"/>
  <c r="Q588"/>
  <c r="Q589"/>
  <c r="Q590"/>
  <c r="Q591"/>
  <c r="Q592"/>
  <c r="Q593"/>
  <c r="Q594"/>
  <c r="Q597"/>
  <c r="Q598"/>
  <c r="Q599"/>
  <c r="Q600"/>
  <c r="Q601"/>
  <c r="Q602"/>
  <c r="Q603"/>
  <c r="Q604"/>
  <c r="Q605"/>
  <c r="Q606"/>
  <c r="Q607"/>
  <c r="Q608"/>
  <c r="Q609"/>
  <c r="Q610"/>
  <c r="Q613"/>
  <c r="Q614"/>
  <c r="Q615"/>
  <c r="Q616"/>
  <c r="Q617"/>
  <c r="Q618"/>
  <c r="Q619"/>
  <c r="Q620"/>
  <c r="Q621"/>
  <c r="Q622"/>
  <c r="Q623"/>
  <c r="Q624"/>
  <c r="Q625"/>
  <c r="Q626"/>
  <c r="Q627"/>
  <c r="Q628"/>
  <c r="Q629"/>
  <c r="Q630"/>
  <c r="Q633"/>
  <c r="Q634"/>
  <c r="Q637"/>
  <c r="Q638"/>
  <c r="Q639"/>
  <c r="Q640"/>
  <c r="Q641"/>
  <c r="Q642"/>
  <c r="Q643"/>
  <c r="Q644"/>
  <c r="Q645"/>
  <c r="Q646"/>
  <c r="Q653"/>
  <c r="Q654"/>
  <c r="Q655"/>
  <c r="Q656"/>
  <c r="Q657"/>
  <c r="Q658"/>
  <c r="Q659"/>
  <c r="Q660"/>
  <c r="Q661"/>
  <c r="Q662"/>
  <c r="Q665"/>
  <c r="Q666"/>
  <c r="Q667"/>
  <c r="Q668"/>
  <c r="Q669"/>
  <c r="Q670"/>
  <c r="Q673"/>
  <c r="Q674"/>
  <c r="Q675"/>
  <c r="Q676"/>
  <c r="Q677"/>
  <c r="Q678"/>
  <c r="Q679"/>
  <c r="Q680"/>
  <c r="S99"/>
  <c r="S100"/>
  <c r="R99"/>
  <c r="R100"/>
  <c r="Q99"/>
  <c r="Q100"/>
  <c r="Y176" i="14" l="1"/>
  <c r="X176"/>
  <c r="W176"/>
  <c r="V176"/>
  <c r="Z176"/>
  <c r="AA176"/>
  <c r="AB176"/>
  <c r="AC176"/>
  <c r="AC177" s="1"/>
  <c r="S8" i="15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51"/>
  <c r="S152"/>
  <c r="S153"/>
  <c r="S154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81"/>
  <c r="S182"/>
  <c r="S183"/>
  <c r="S184"/>
  <c r="S185"/>
  <c r="S186"/>
  <c r="S204"/>
  <c r="S205"/>
  <c r="S206"/>
  <c r="S207"/>
  <c r="S208"/>
  <c r="S209"/>
  <c r="S210"/>
  <c r="S211"/>
  <c r="S212"/>
  <c r="S215"/>
  <c r="S216"/>
  <c r="S217"/>
  <c r="S218"/>
  <c r="S219"/>
  <c r="S220"/>
  <c r="S221"/>
  <c r="S222"/>
  <c r="S223"/>
  <c r="S224"/>
  <c r="S225"/>
  <c r="S226"/>
  <c r="S227"/>
  <c r="S228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309"/>
  <c r="S310"/>
  <c r="S311"/>
  <c r="S312"/>
  <c r="S313"/>
  <c r="S314"/>
  <c r="S315"/>
  <c r="S316"/>
  <c r="S317"/>
  <c r="S318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9"/>
  <c r="S46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7"/>
  <c r="Q8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Q41"/>
  <c r="R41"/>
  <c r="Q42"/>
  <c r="R42"/>
  <c r="Q43"/>
  <c r="R43"/>
  <c r="Q44"/>
  <c r="R44"/>
  <c r="Q45"/>
  <c r="R45"/>
  <c r="Q46"/>
  <c r="R46"/>
  <c r="Q47"/>
  <c r="R47"/>
  <c r="Q48"/>
  <c r="R48"/>
  <c r="Q49"/>
  <c r="R49"/>
  <c r="Q50"/>
  <c r="R50"/>
  <c r="Q51"/>
  <c r="R51"/>
  <c r="Q52"/>
  <c r="R52"/>
  <c r="Q53"/>
  <c r="R53"/>
  <c r="Q54"/>
  <c r="R54"/>
  <c r="Q55"/>
  <c r="R55"/>
  <c r="Q56"/>
  <c r="R56"/>
  <c r="Q57"/>
  <c r="R57"/>
  <c r="Q58"/>
  <c r="R58"/>
  <c r="Q59"/>
  <c r="R59"/>
  <c r="Q60"/>
  <c r="R60"/>
  <c r="Q61"/>
  <c r="R61"/>
  <c r="Q62"/>
  <c r="R62"/>
  <c r="Q63"/>
  <c r="R63"/>
  <c r="Q64"/>
  <c r="R64"/>
  <c r="Q65"/>
  <c r="R65"/>
  <c r="Q66"/>
  <c r="R66"/>
  <c r="Q67"/>
  <c r="R67"/>
  <c r="Q68"/>
  <c r="R68"/>
  <c r="Q69"/>
  <c r="R69"/>
  <c r="Q70"/>
  <c r="R70"/>
  <c r="Q71"/>
  <c r="R71"/>
  <c r="Q72"/>
  <c r="R72"/>
  <c r="Q73"/>
  <c r="R73"/>
  <c r="Q74"/>
  <c r="R74"/>
  <c r="Q75"/>
  <c r="R75"/>
  <c r="Q76"/>
  <c r="R76"/>
  <c r="Q77"/>
  <c r="R77"/>
  <c r="Q78"/>
  <c r="R78"/>
  <c r="Q79"/>
  <c r="R79"/>
  <c r="Q80"/>
  <c r="R80"/>
  <c r="Q81"/>
  <c r="R81"/>
  <c r="Q82"/>
  <c r="R82"/>
  <c r="Q83"/>
  <c r="R83"/>
  <c r="Q84"/>
  <c r="R84"/>
  <c r="Q85"/>
  <c r="R85"/>
  <c r="Q86"/>
  <c r="R86"/>
  <c r="Q87"/>
  <c r="R87"/>
  <c r="Q88"/>
  <c r="R88"/>
  <c r="Q89"/>
  <c r="R89"/>
  <c r="Q90"/>
  <c r="R90"/>
  <c r="Q91"/>
  <c r="R91"/>
  <c r="Q92"/>
  <c r="R92"/>
  <c r="Q93"/>
  <c r="R93"/>
  <c r="Q94"/>
  <c r="R94"/>
  <c r="Q95"/>
  <c r="R95"/>
  <c r="Q96"/>
  <c r="R96"/>
  <c r="Q97"/>
  <c r="R97"/>
  <c r="Q98"/>
  <c r="R98"/>
  <c r="Q101"/>
  <c r="R101"/>
  <c r="Q102"/>
  <c r="R102"/>
  <c r="Q103"/>
  <c r="R103"/>
  <c r="Q104"/>
  <c r="R104"/>
  <c r="Q105"/>
  <c r="R105"/>
  <c r="Q106"/>
  <c r="R106"/>
  <c r="Q107"/>
  <c r="R107"/>
  <c r="Q108"/>
  <c r="R108"/>
  <c r="Q109"/>
  <c r="R109"/>
  <c r="Q110"/>
  <c r="R110"/>
  <c r="Q111"/>
  <c r="R111"/>
  <c r="Q112"/>
  <c r="R112"/>
  <c r="Q113"/>
  <c r="R113"/>
  <c r="Q114"/>
  <c r="R114"/>
  <c r="Q115"/>
  <c r="R115"/>
  <c r="Q116"/>
  <c r="R116"/>
  <c r="Q117"/>
  <c r="R117"/>
  <c r="Q118"/>
  <c r="R118"/>
  <c r="Q119"/>
  <c r="R119"/>
  <c r="Q120"/>
  <c r="R120"/>
  <c r="Q121"/>
  <c r="R121"/>
  <c r="Q122"/>
  <c r="R122"/>
  <c r="Q123"/>
  <c r="R123"/>
  <c r="Q124"/>
  <c r="R124"/>
  <c r="Q125"/>
  <c r="R125"/>
  <c r="Q126"/>
  <c r="R126"/>
  <c r="Q127"/>
  <c r="R127"/>
  <c r="Q128"/>
  <c r="R128"/>
  <c r="Q129"/>
  <c r="R129"/>
  <c r="Q130"/>
  <c r="R130"/>
  <c r="Q131"/>
  <c r="R131"/>
  <c r="Q132"/>
  <c r="R132"/>
  <c r="Q133"/>
  <c r="R133"/>
  <c r="Q134"/>
  <c r="R134"/>
  <c r="Q135"/>
  <c r="R135"/>
  <c r="Q136"/>
  <c r="R136"/>
  <c r="Q137"/>
  <c r="R137"/>
  <c r="Q138"/>
  <c r="R138"/>
  <c r="Q139"/>
  <c r="R139"/>
  <c r="Q140"/>
  <c r="R140"/>
  <c r="Q141"/>
  <c r="R141"/>
  <c r="Q142"/>
  <c r="R142"/>
  <c r="Q143"/>
  <c r="R143"/>
  <c r="Q144"/>
  <c r="R144"/>
  <c r="Q145"/>
  <c r="R145"/>
  <c r="Q146"/>
  <c r="R146"/>
  <c r="Q147"/>
  <c r="R147"/>
  <c r="Q148"/>
  <c r="R148"/>
  <c r="Q151"/>
  <c r="R151"/>
  <c r="Q152"/>
  <c r="R152"/>
  <c r="Q153"/>
  <c r="R153"/>
  <c r="Q154"/>
  <c r="R154"/>
  <c r="Q159"/>
  <c r="R159"/>
  <c r="Q160"/>
  <c r="R160"/>
  <c r="Q161"/>
  <c r="R161"/>
  <c r="Q162"/>
  <c r="R162"/>
  <c r="Q163"/>
  <c r="R163"/>
  <c r="Q164"/>
  <c r="R164"/>
  <c r="Q165"/>
  <c r="R165"/>
  <c r="Q166"/>
  <c r="R166"/>
  <c r="Q167"/>
  <c r="R167"/>
  <c r="Q168"/>
  <c r="R168"/>
  <c r="Q169"/>
  <c r="R169"/>
  <c r="Q170"/>
  <c r="R170"/>
  <c r="Q171"/>
  <c r="R171"/>
  <c r="Q172"/>
  <c r="R172"/>
  <c r="Q173"/>
  <c r="R173"/>
  <c r="Q174"/>
  <c r="R174"/>
  <c r="Q175"/>
  <c r="R175"/>
  <c r="Q176"/>
  <c r="R176"/>
  <c r="Q177"/>
  <c r="R177"/>
  <c r="Q178"/>
  <c r="R178"/>
  <c r="Q181"/>
  <c r="R181"/>
  <c r="Q182"/>
  <c r="R182"/>
  <c r="Q183"/>
  <c r="R183"/>
  <c r="Q184"/>
  <c r="R184"/>
  <c r="Q185"/>
  <c r="R185"/>
  <c r="Q186"/>
  <c r="R186"/>
  <c r="Q204"/>
  <c r="R204"/>
  <c r="Q205"/>
  <c r="R205"/>
  <c r="Q206"/>
  <c r="R206"/>
  <c r="Q207"/>
  <c r="R207"/>
  <c r="Q208"/>
  <c r="R208"/>
  <c r="Q209"/>
  <c r="R209"/>
  <c r="Q210"/>
  <c r="R210"/>
  <c r="Q211"/>
  <c r="R211"/>
  <c r="Q212"/>
  <c r="R212"/>
  <c r="Q215"/>
  <c r="R215"/>
  <c r="Q216"/>
  <c r="R216"/>
  <c r="Q217"/>
  <c r="R217"/>
  <c r="Q218"/>
  <c r="R218"/>
  <c r="Q219"/>
  <c r="R219"/>
  <c r="Q220"/>
  <c r="R220"/>
  <c r="Q221"/>
  <c r="R221"/>
  <c r="Q222"/>
  <c r="R222"/>
  <c r="Q223"/>
  <c r="R223"/>
  <c r="Q224"/>
  <c r="R224"/>
  <c r="Q225"/>
  <c r="R225"/>
  <c r="Q226"/>
  <c r="R226"/>
  <c r="Q227"/>
  <c r="R227"/>
  <c r="Q228"/>
  <c r="R228"/>
  <c r="Q233"/>
  <c r="R233"/>
  <c r="Q234"/>
  <c r="R234"/>
  <c r="Q235"/>
  <c r="R235"/>
  <c r="Q236"/>
  <c r="R236"/>
  <c r="Q237"/>
  <c r="R237"/>
  <c r="Q238"/>
  <c r="R238"/>
  <c r="Q239"/>
  <c r="R239"/>
  <c r="Q240"/>
  <c r="R240"/>
  <c r="Q241"/>
  <c r="R241"/>
  <c r="Q242"/>
  <c r="R242"/>
  <c r="Q243"/>
  <c r="R243"/>
  <c r="Q244"/>
  <c r="R244"/>
  <c r="Q245"/>
  <c r="R245"/>
  <c r="Q246"/>
  <c r="R246"/>
  <c r="Q247"/>
  <c r="R247"/>
  <c r="Q248"/>
  <c r="R248"/>
  <c r="Q249"/>
  <c r="R249"/>
  <c r="Q250"/>
  <c r="R250"/>
  <c r="Q253"/>
  <c r="R253"/>
  <c r="Q254"/>
  <c r="R254"/>
  <c r="Q255"/>
  <c r="R255"/>
  <c r="Q256"/>
  <c r="R256"/>
  <c r="Q257"/>
  <c r="R257"/>
  <c r="Q258"/>
  <c r="R258"/>
  <c r="Q259"/>
  <c r="R259"/>
  <c r="Q260"/>
  <c r="R260"/>
  <c r="Q261"/>
  <c r="R261"/>
  <c r="Q262"/>
  <c r="R262"/>
  <c r="Q263"/>
  <c r="R263"/>
  <c r="Q264"/>
  <c r="R264"/>
  <c r="Q265"/>
  <c r="R265"/>
  <c r="Q266"/>
  <c r="R266"/>
  <c r="Q267"/>
  <c r="R267"/>
  <c r="Q268"/>
  <c r="R268"/>
  <c r="Q269"/>
  <c r="R269"/>
  <c r="Q270"/>
  <c r="R270"/>
  <c r="Q271"/>
  <c r="R271"/>
  <c r="Q272"/>
  <c r="R272"/>
  <c r="Q275"/>
  <c r="R275"/>
  <c r="Q276"/>
  <c r="R276"/>
  <c r="Q277"/>
  <c r="R277"/>
  <c r="Q278"/>
  <c r="R278"/>
  <c r="Q279"/>
  <c r="R279"/>
  <c r="Q280"/>
  <c r="R280"/>
  <c r="Q281"/>
  <c r="R281"/>
  <c r="Q282"/>
  <c r="R282"/>
  <c r="Q283"/>
  <c r="R283"/>
  <c r="Q284"/>
  <c r="R284"/>
  <c r="Q285"/>
  <c r="R285"/>
  <c r="Q286"/>
  <c r="R286"/>
  <c r="Q287"/>
  <c r="R287"/>
  <c r="Q288"/>
  <c r="R288"/>
  <c r="Q289"/>
  <c r="R289"/>
  <c r="Q290"/>
  <c r="R290"/>
  <c r="Q291"/>
  <c r="R291"/>
  <c r="Q292"/>
  <c r="R292"/>
  <c r="Q293"/>
  <c r="R293"/>
  <c r="Q294"/>
  <c r="R294"/>
  <c r="Q295"/>
  <c r="R295"/>
  <c r="Q296"/>
  <c r="R296"/>
  <c r="Q309"/>
  <c r="R309"/>
  <c r="Q310"/>
  <c r="R310"/>
  <c r="Q311"/>
  <c r="R311"/>
  <c r="Q312"/>
  <c r="R312"/>
  <c r="Q313"/>
  <c r="R313"/>
  <c r="Q314"/>
  <c r="R314"/>
  <c r="Q315"/>
  <c r="R315"/>
  <c r="Q316"/>
  <c r="R316"/>
  <c r="Q317"/>
  <c r="R317"/>
  <c r="Q318"/>
  <c r="R318"/>
  <c r="Q323"/>
  <c r="R323"/>
  <c r="Q324"/>
  <c r="R324"/>
  <c r="Q325"/>
  <c r="R325"/>
  <c r="Q326"/>
  <c r="R326"/>
  <c r="Q327"/>
  <c r="R327"/>
  <c r="Q328"/>
  <c r="R328"/>
  <c r="Q329"/>
  <c r="R329"/>
  <c r="Q330"/>
  <c r="R330"/>
  <c r="Q331"/>
  <c r="R331"/>
  <c r="Q332"/>
  <c r="R332"/>
  <c r="Q333"/>
  <c r="R333"/>
  <c r="Q334"/>
  <c r="R334"/>
  <c r="Q335"/>
  <c r="R335"/>
  <c r="Q336"/>
  <c r="R336"/>
  <c r="Q337"/>
  <c r="R337"/>
  <c r="Q338"/>
  <c r="R338"/>
  <c r="Q339"/>
  <c r="R339"/>
  <c r="Q340"/>
  <c r="R340"/>
  <c r="Q341"/>
  <c r="R341"/>
  <c r="Q342"/>
  <c r="R342"/>
  <c r="Q343"/>
  <c r="R343"/>
  <c r="Q344"/>
  <c r="R344"/>
  <c r="Q345"/>
  <c r="R345"/>
  <c r="Q346"/>
  <c r="R346"/>
  <c r="Q347"/>
  <c r="R347"/>
  <c r="Q348"/>
  <c r="R348"/>
  <c r="Q349"/>
  <c r="R349"/>
  <c r="Q350"/>
  <c r="R350"/>
  <c r="Q351"/>
  <c r="R351"/>
  <c r="Q352"/>
  <c r="R352"/>
  <c r="Q353"/>
  <c r="R353"/>
  <c r="Q354"/>
  <c r="R354"/>
  <c r="Q367"/>
  <c r="R367"/>
  <c r="Q368"/>
  <c r="R368"/>
  <c r="Q369"/>
  <c r="R369"/>
  <c r="Q370"/>
  <c r="R370"/>
  <c r="Q371"/>
  <c r="R371"/>
  <c r="Q372"/>
  <c r="R372"/>
  <c r="Q373"/>
  <c r="R373"/>
  <c r="Q374"/>
  <c r="R374"/>
  <c r="Q375"/>
  <c r="R375"/>
  <c r="Q376"/>
  <c r="R376"/>
  <c r="Q377"/>
  <c r="R377"/>
  <c r="Q378"/>
  <c r="R378"/>
  <c r="Q379"/>
  <c r="R379"/>
  <c r="Q380"/>
  <c r="R380"/>
  <c r="Q381"/>
  <c r="R381"/>
  <c r="Q382"/>
  <c r="R382"/>
  <c r="Q383"/>
  <c r="R383"/>
  <c r="Q384"/>
  <c r="R384"/>
  <c r="Q385"/>
  <c r="R385"/>
  <c r="Q386"/>
  <c r="R386"/>
  <c r="Q387"/>
  <c r="R387"/>
  <c r="Q388"/>
  <c r="R388"/>
  <c r="Q389"/>
  <c r="R389"/>
  <c r="Q390"/>
  <c r="R390"/>
  <c r="Q391"/>
  <c r="R391"/>
  <c r="Q392"/>
  <c r="R392"/>
  <c r="Q393"/>
  <c r="R393"/>
  <c r="Q394"/>
  <c r="R394"/>
  <c r="Q405"/>
  <c r="R405"/>
  <c r="Q406"/>
  <c r="R406"/>
  <c r="Q407"/>
  <c r="R407"/>
  <c r="Q408"/>
  <c r="R408"/>
  <c r="Q409"/>
  <c r="R409"/>
  <c r="Q410"/>
  <c r="R410"/>
  <c r="Q411"/>
  <c r="R411"/>
  <c r="Q412"/>
  <c r="R412"/>
  <c r="Q413"/>
  <c r="R413"/>
  <c r="Q414"/>
  <c r="R414"/>
  <c r="Q415"/>
  <c r="R415"/>
  <c r="Q416"/>
  <c r="R416"/>
  <c r="Q417"/>
  <c r="R417"/>
  <c r="Q418"/>
  <c r="R418"/>
  <c r="Q419"/>
  <c r="R419"/>
  <c r="Q420"/>
  <c r="R420"/>
  <c r="Q421"/>
  <c r="R421"/>
  <c r="Q422"/>
  <c r="R422"/>
  <c r="Q423"/>
  <c r="R423"/>
  <c r="Q424"/>
  <c r="R424"/>
  <c r="Q425"/>
  <c r="R425"/>
  <c r="Q426"/>
  <c r="R426"/>
  <c r="Q427"/>
  <c r="R427"/>
  <c r="Q428"/>
  <c r="R428"/>
  <c r="Q429"/>
  <c r="R429"/>
  <c r="Q430"/>
  <c r="R430"/>
  <c r="Q431"/>
  <c r="R431"/>
  <c r="Q432"/>
  <c r="R432"/>
  <c r="Q433"/>
  <c r="R433"/>
  <c r="Q434"/>
  <c r="R434"/>
  <c r="Q435"/>
  <c r="R435"/>
  <c r="Q436"/>
  <c r="R436"/>
  <c r="Q437"/>
  <c r="R437"/>
  <c r="Q438"/>
  <c r="R438"/>
  <c r="Q439"/>
  <c r="R439"/>
  <c r="Q440"/>
  <c r="R440"/>
  <c r="Q441"/>
  <c r="R441"/>
  <c r="Q442"/>
  <c r="R442"/>
  <c r="Q443"/>
  <c r="R443"/>
  <c r="Q444"/>
  <c r="R444"/>
  <c r="Q445"/>
  <c r="R445"/>
  <c r="Q446"/>
  <c r="R446"/>
  <c r="Q447"/>
  <c r="R447"/>
  <c r="Q448"/>
  <c r="R448"/>
  <c r="Q449"/>
  <c r="R449"/>
  <c r="Q450"/>
  <c r="R450"/>
  <c r="Q451"/>
  <c r="R451"/>
  <c r="Q452"/>
  <c r="R452"/>
  <c r="Q453"/>
  <c r="R453"/>
  <c r="Q454"/>
  <c r="R454"/>
  <c r="Q459"/>
  <c r="R459"/>
  <c r="Q460"/>
  <c r="R460"/>
  <c r="Q471"/>
  <c r="R471"/>
  <c r="Q472"/>
  <c r="R472"/>
  <c r="Q473"/>
  <c r="R473"/>
  <c r="Q474"/>
  <c r="R474"/>
  <c r="Q475"/>
  <c r="R475"/>
  <c r="Q476"/>
  <c r="R476"/>
  <c r="Q477"/>
  <c r="R477"/>
  <c r="Q478"/>
  <c r="R478"/>
  <c r="Q479"/>
  <c r="R479"/>
  <c r="Q480"/>
  <c r="R480"/>
  <c r="Q481"/>
  <c r="R481"/>
  <c r="Q482"/>
  <c r="R482"/>
  <c r="Q483"/>
  <c r="R483"/>
  <c r="Q484"/>
  <c r="R484"/>
  <c r="Q485"/>
  <c r="R485"/>
  <c r="Q486"/>
  <c r="R486"/>
  <c r="Q487"/>
  <c r="R487"/>
  <c r="Q488"/>
  <c r="R488"/>
  <c r="Q489"/>
  <c r="R489"/>
  <c r="Q490"/>
  <c r="R490"/>
  <c r="Q491"/>
  <c r="R491"/>
  <c r="Q492"/>
  <c r="R492"/>
  <c r="Q493"/>
  <c r="R493"/>
  <c r="Q494"/>
  <c r="R494"/>
  <c r="Q495"/>
  <c r="R495"/>
  <c r="Q496"/>
  <c r="R496"/>
  <c r="Q497"/>
  <c r="R497"/>
  <c r="Q498"/>
  <c r="R498"/>
  <c r="R7"/>
  <c r="Q7"/>
  <c r="R499"/>
  <c r="Q499"/>
  <c r="Y177" i="14" l="1"/>
  <c r="S499" i="15"/>
  <c r="S176" i="14"/>
  <c r="T176"/>
  <c r="U176"/>
  <c r="R176"/>
  <c r="AP113" i="8" l="1"/>
  <c r="AN126"/>
  <c r="AN110"/>
  <c r="AM110"/>
  <c r="AO110"/>
  <c r="AP110"/>
  <c r="AM113"/>
  <c r="AN113"/>
  <c r="AN127" s="1"/>
  <c r="AO113"/>
  <c r="AM126"/>
  <c r="AO126"/>
  <c r="AP126"/>
  <c r="AL110"/>
  <c r="AM127" l="1"/>
  <c r="AP127"/>
  <c r="AO127"/>
  <c r="AP128" l="1"/>
  <c r="AI110"/>
  <c r="AI113"/>
  <c r="AJ126"/>
  <c r="AK126"/>
  <c r="AL126"/>
  <c r="AI126"/>
  <c r="AH126"/>
  <c r="AJ110"/>
  <c r="AJ127" s="1"/>
  <c r="AK110"/>
  <c r="AJ113"/>
  <c r="AK113"/>
  <c r="AL113"/>
  <c r="AE110"/>
  <c r="AH113"/>
  <c r="AF110"/>
  <c r="AG126"/>
  <c r="AF126"/>
  <c r="AG110"/>
  <c r="AE113"/>
  <c r="AH110"/>
  <c r="AF113"/>
  <c r="AG113"/>
  <c r="AE126"/>
  <c r="AE127" l="1"/>
  <c r="AH127"/>
  <c r="AI127"/>
  <c r="AL127"/>
  <c r="AK127"/>
  <c r="AG127"/>
  <c r="AF127"/>
  <c r="AH128" l="1"/>
  <c r="AL128"/>
  <c r="Z115" i="6"/>
  <c r="Z117" s="1"/>
  <c r="Z119" s="1"/>
  <c r="AA115"/>
  <c r="AA117" s="1"/>
  <c r="AB115"/>
  <c r="AB117" s="1"/>
  <c r="AB119" s="1"/>
  <c r="AC115"/>
  <c r="AC117" s="1"/>
  <c r="AC119" l="1"/>
  <c r="AA119"/>
  <c r="R458" i="15" l="1"/>
</calcChain>
</file>

<file path=xl/sharedStrings.xml><?xml version="1.0" encoding="utf-8"?>
<sst xmlns="http://schemas.openxmlformats.org/spreadsheetml/2006/main" count="3941" uniqueCount="777">
  <si>
    <t>Entidad</t>
  </si>
  <si>
    <t>Fecha</t>
  </si>
  <si>
    <t xml:space="preserve">Sección 1 - Estructura Presupuestaria </t>
  </si>
  <si>
    <t>Estructura Programática</t>
  </si>
  <si>
    <t>PG</t>
  </si>
  <si>
    <t>SPG</t>
  </si>
  <si>
    <t>PY</t>
  </si>
  <si>
    <t>ACT</t>
  </si>
  <si>
    <t>OB</t>
  </si>
  <si>
    <t>Bien o servicio a entregar</t>
  </si>
  <si>
    <t>Ejecución financiera</t>
  </si>
  <si>
    <t xml:space="preserve">Aprobado </t>
  </si>
  <si>
    <t>Vigente</t>
  </si>
  <si>
    <t>Ejecutado</t>
  </si>
  <si>
    <t>Ejecución Física</t>
  </si>
  <si>
    <t>Meta Inicial</t>
  </si>
  <si>
    <t>Indicador</t>
  </si>
  <si>
    <t>Ministerio Público</t>
  </si>
  <si>
    <t>Resultado</t>
  </si>
  <si>
    <t>Programa</t>
  </si>
  <si>
    <t>Producción</t>
  </si>
  <si>
    <t>Acciones de gestión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</si>
  <si>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</si>
  <si>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</si>
  <si>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</si>
  <si>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</si>
  <si>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</si>
  <si>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</si>
  <si>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</si>
  <si>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</si>
  <si>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</si>
  <si>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Producto/Subproducto</t>
  </si>
  <si>
    <t>Unida de medida</t>
  </si>
  <si>
    <t>Monto de Meta</t>
  </si>
  <si>
    <t>Nombre y CUI del beneficiario</t>
  </si>
  <si>
    <t>Identificación de programas y proyectos prioritarios</t>
  </si>
  <si>
    <t>TOTAL</t>
  </si>
  <si>
    <t>11</t>
  </si>
  <si>
    <t>01</t>
  </si>
  <si>
    <t>001</t>
  </si>
  <si>
    <t>000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</si>
  <si>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</si>
  <si>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</si>
  <si>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</si>
  <si>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</si>
  <si>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</si>
  <si>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</si>
  <si>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</si>
  <si>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</si>
  <si>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</si>
  <si>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</si>
  <si>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</si>
  <si>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</si>
  <si>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</si>
  <si>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</si>
  <si>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</si>
  <si>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</si>
  <si>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</si>
  <si>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</si>
  <si>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</si>
  <si>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</si>
  <si>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</si>
  <si>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</si>
  <si>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</t>
  </si>
  <si>
    <t>03</t>
  </si>
  <si>
    <t>Denuncias atendidas en Fiscalías Distritales. OAP</t>
  </si>
  <si>
    <t>Denuncias de delitos de acción penal pública resueltas FD</t>
  </si>
  <si>
    <t>Personas con sentencia condenatoría de delitos de acción penal pública. FD</t>
  </si>
  <si>
    <t>Denuncias atendidas en Fiscalías Municipales. OAP</t>
  </si>
  <si>
    <t>Denuncias de delitos de acción penal pública resueltas FM</t>
  </si>
  <si>
    <t>Personas con sentencia condenatoría de delitos de acción penal pública . FM</t>
  </si>
  <si>
    <t>Denuncias atendidas en Agencias Fiscales. OAP</t>
  </si>
  <si>
    <t>Denuncias de delitos de acción penal pública resueltas AF</t>
  </si>
  <si>
    <t>Personas con sentencia condenatoría de delitos de acción penal pública . AF</t>
  </si>
  <si>
    <t>Denuncias de Crimen Organizado, atendidas.</t>
  </si>
  <si>
    <t>Denuncias de delitos de Crimen Organizado resueltas</t>
  </si>
  <si>
    <t>Personas con sentencia condenatoría de delitos de Crimen Organizado</t>
  </si>
  <si>
    <t>Denuncias de Medio Ambiente, atendidas</t>
  </si>
  <si>
    <t>Denuncias de delitos de contra el Medio Ambiente resueltas</t>
  </si>
  <si>
    <t>Personas con sentencia condenatoría de delitos contra el Medio Ambiente</t>
  </si>
  <si>
    <t>Denuncias de Narcoactividad, atendidas.</t>
  </si>
  <si>
    <t>Denuncias de delitos de Narcoactividad resueltas</t>
  </si>
  <si>
    <t>Personas con sentencia condenatoría de delitos de Narcoactividad</t>
  </si>
  <si>
    <t>Denuncias de Patrimonio Cultural, atendidas</t>
  </si>
  <si>
    <t>Denuncias de delitos Contra el Patrimonio Cultural resueltas</t>
  </si>
  <si>
    <t>Personas con sentencia condenatoría de delitos contra el Patrimonio Cultural</t>
  </si>
  <si>
    <t>Denuncias de Vida y la Integridad, atendidas</t>
  </si>
  <si>
    <t>Denuncias de delitos Contra la Vida y la Integridad resueltas</t>
  </si>
  <si>
    <t>Personas con sentencia condenatoría de delitos contra la vida y la Integridad</t>
  </si>
  <si>
    <t>Denuncias de Trata de personas, atendidas</t>
  </si>
  <si>
    <t>Denuncias de delitos contra la Trata de Personas resueltas</t>
  </si>
  <si>
    <t>Personas con sentencia condenatoría de delitos contra la Trata de Personas</t>
  </si>
  <si>
    <t>Denuncias de Lavado de Dinero u Otros Activos, atendidas</t>
  </si>
  <si>
    <t>Denuncias de delitos contra el lavado de dinero resueltas</t>
  </si>
  <si>
    <t>Personas con sentencia condenatoría de delitos contra el Lavado de Dinero u Otros Activos</t>
  </si>
  <si>
    <t>Denuncias Administrativas, atendidas</t>
  </si>
  <si>
    <t>Denuncias de delitos administrativos resueltas</t>
  </si>
  <si>
    <t>Personas con sentencia condenatoría de delitos Administrativos</t>
  </si>
  <si>
    <t>Denuncias de Derechos Humanos, atendidas</t>
  </si>
  <si>
    <t>Denuncias de delitos contra Derechos Humanos resueltas</t>
  </si>
  <si>
    <t>Personas con sentencia condenatoría de delitos contra Derechos Humanos</t>
  </si>
  <si>
    <t>Denuncias de Propiedad Intelectual, atendidas.</t>
  </si>
  <si>
    <t>Denuncias de delitos propiedad intelectual resueltas</t>
  </si>
  <si>
    <t>Personas con sentencia condenatoría. de delitos de Propiedad intelectual</t>
  </si>
  <si>
    <t>Denuncias de delitos económicos atendidas</t>
  </si>
  <si>
    <t>Denuncias de delitos económicos resueltas</t>
  </si>
  <si>
    <t>Personas con sentencia condenatoría de delitos económicos</t>
  </si>
  <si>
    <t>Denuncias de UNILAT, atendidas</t>
  </si>
  <si>
    <t>Denuncias de delitos de Narcoactividad y/o lavado de
dinero u otros activos y delitos contra el orden tributario, resueltas.</t>
  </si>
  <si>
    <t>Denuncias de Extorsiones, atendidas</t>
  </si>
  <si>
    <t>Denuncias resueltas de delitos contra extorsiones</t>
  </si>
  <si>
    <t>Personas con sentencia condenatoría de delitos contra Extorsiones</t>
  </si>
  <si>
    <t>Denuncias de Corrupción, atendidas</t>
  </si>
  <si>
    <t>Denuncias de delitos contra la Corrupción resueltas</t>
  </si>
  <si>
    <t>Personas acusadas de delitos contra la Corrupción, con sentencia condenatoría</t>
  </si>
  <si>
    <t>Denuncias de Asuntos Internos atendidas</t>
  </si>
  <si>
    <t>Denuncias de delitos de Asuntos Internos resueltas</t>
  </si>
  <si>
    <t>Personas con sentencia condenatoría de delitos de asuntos internos</t>
  </si>
  <si>
    <t>Casos liquidados</t>
  </si>
  <si>
    <t>Casos de delitos de Acción Penal Pública resueltas por Fiscalía de Sección Liquidadora</t>
  </si>
  <si>
    <t>Intervenciones ante Jueces de ejecución realizadas</t>
  </si>
  <si>
    <t>Audiencias ejecutorias y de incidentes realizadas</t>
  </si>
  <si>
    <t>Acciones de amparos  interpuestos</t>
  </si>
  <si>
    <t>Inconstitucionalidades de carácter general obtenidas</t>
  </si>
  <si>
    <t>Recursos de apelación especial interpuestas.</t>
  </si>
  <si>
    <t>Recursos de Apelación Especial Interpuestos.</t>
  </si>
  <si>
    <t>Casos especiales contra la impunidad</t>
  </si>
  <si>
    <t>Casos especiales</t>
  </si>
  <si>
    <t>Denuncias delitos de femicidio, atendidas</t>
  </si>
  <si>
    <t>Denuncias de delitos contra femicidios resueltas</t>
  </si>
  <si>
    <t>Personas con sentencia condenatoria de delitos contra el femicidio</t>
  </si>
  <si>
    <t>Denuncias de niñez y adolescencias, atendidas</t>
  </si>
  <si>
    <t>Denuncias de delitos contra la niñez y adolescencia resueltas</t>
  </si>
  <si>
    <t>Personas con sentencia condenatoria de delitos contra la niñez y adolescencia</t>
  </si>
  <si>
    <t>Denuncias electorales, atendidas</t>
  </si>
  <si>
    <t>Denuncias de delitos electorales resuletas</t>
  </si>
  <si>
    <t>Personas con sentencia condenatoria de delitos electorales.</t>
  </si>
  <si>
    <t>Fiscalía especial</t>
  </si>
  <si>
    <t>Denuncias de Adolescentes en conflicto con la ley penal, atendidos</t>
  </si>
  <si>
    <t>Denuncias de delitos cometidos por Adolescentes en conflicto con la ley penal resueltas</t>
  </si>
  <si>
    <t>Adolescentes en conflicto con la ley penal con sentencia condenatoría de delitos de acción penal pública</t>
  </si>
  <si>
    <t>04</t>
  </si>
  <si>
    <t>Denuncias de la Mujer, atendidas</t>
  </si>
  <si>
    <t>Denuncias de delitos contra mujeres resueltas</t>
  </si>
  <si>
    <t>Personas con sentencia condenatoría de delitos contra la Mujer</t>
  </si>
  <si>
    <t>12</t>
  </si>
  <si>
    <t>00</t>
  </si>
  <si>
    <t>Personas atendidos de manera integral</t>
  </si>
  <si>
    <t>Hombres víctimas y/o denunciantes de delitos, atendidos de manera integral</t>
  </si>
  <si>
    <t>Niños y adolescentes víctimas y/o denunciantes de delitos, atendidos de manera integral</t>
  </si>
  <si>
    <t>Mujeres víctimas y/o denunciantes de delitos, atendidas de manera integral</t>
  </si>
  <si>
    <t>13</t>
  </si>
  <si>
    <t>Investigaciones realizadas</t>
  </si>
  <si>
    <t>Investigaciones para la resolución de casos penales realizadas</t>
  </si>
  <si>
    <t>Métodos especiales de investigación</t>
  </si>
  <si>
    <t>Fiscalias cuentan con apoyo en métodos especiales de investigación.</t>
  </si>
  <si>
    <t>Personas protegidos para resolución de casos</t>
  </si>
  <si>
    <t>Sujetos y testigos protegidos para la resolución de casos</t>
  </si>
  <si>
    <t>Agregaduría Legal</t>
  </si>
  <si>
    <t>Fortalecimiento y ampliación del modelo de atención integral MAI</t>
  </si>
  <si>
    <t>Monitoreo y evaluación del proceso  e intercambio del conocimiento</t>
  </si>
  <si>
    <t>Administración</t>
  </si>
  <si>
    <t>Caso</t>
  </si>
  <si>
    <t>Persona</t>
  </si>
  <si>
    <t>Documento</t>
  </si>
  <si>
    <t>EJECUCIÓN FINANCIERA MENSUAL, EN QUETZALES</t>
  </si>
  <si>
    <t>Matriz de invervenciones Relevantes para e Logro de Resultados</t>
  </si>
  <si>
    <t>Incrementar en un 23.56%  la cobertura  de atención a la víctima al año 2019</t>
  </si>
  <si>
    <t>Incrementar en 6.39% la resolución de denuncias  de delitos específicos al año 2019</t>
  </si>
  <si>
    <t>Incrementar en 12.85% la cobertura de denuncias resueltas de delitos cometidos por adolescentes en conflictos con la ley penal, al año 2019</t>
  </si>
  <si>
    <t>Incrementar en 80.11% de la cobertura de denuncias resueltas de delitos en contra la mujer al año 2019</t>
  </si>
  <si>
    <t xml:space="preserve">Incrementar 2,088 personas atendidas de manera integral al año 2019 </t>
  </si>
  <si>
    <t>Aumentar a 732, el número de investigación de denuncias de las víctimas, al año 2019</t>
  </si>
  <si>
    <t>Mantener la eficacia en los servicios de fortalecimiento de la Autonomía económica de las mujeres sobrevivientes de violencia</t>
  </si>
  <si>
    <t>% Ejecución</t>
  </si>
  <si>
    <t>Apoyo para el análisis criminal</t>
  </si>
  <si>
    <t>Fiscalías cuentan con apoyo administrativo y logístico para el análisis criminal</t>
  </si>
  <si>
    <t>No disponible</t>
  </si>
  <si>
    <t>Gestion del programa. Prestamo BID</t>
  </si>
  <si>
    <t>Acceso a la justicia. Prestamo BID</t>
  </si>
  <si>
    <t xml:space="preserve">Gestión y seguimiento de la información del sector justicia. Prestamo BID </t>
  </si>
  <si>
    <t xml:space="preserve">Fortalecimiento sectorial de investigación criminal y cientifica. Prestamo BID </t>
  </si>
  <si>
    <t>Entidad Ministerio Público</t>
  </si>
  <si>
    <t>AÑO 2012</t>
  </si>
  <si>
    <t>AÑO 2013</t>
  </si>
  <si>
    <t>Sub Programa</t>
  </si>
  <si>
    <t>AÑO 2014</t>
  </si>
  <si>
    <t>AÑO 2015</t>
  </si>
  <si>
    <t>AÑO 2016</t>
  </si>
  <si>
    <t>AÑO 2017</t>
  </si>
  <si>
    <t>Sección 2 Características de la Población Beneficiada</t>
  </si>
  <si>
    <t>Sexo</t>
  </si>
  <si>
    <t>Edad</t>
  </si>
  <si>
    <t>Grupo Étnico</t>
  </si>
  <si>
    <t xml:space="preserve">Lugar de Entrega de Bienes y Sevicios </t>
  </si>
  <si>
    <t>Beneficiario</t>
  </si>
  <si>
    <t>CUI</t>
  </si>
  <si>
    <t>0 hasta Menores de 13 (Niñez)</t>
  </si>
  <si>
    <t>13 hasta 30 años (Juventud)</t>
  </si>
  <si>
    <t>Mayores de 30 hasta 60 años (Adultos)</t>
  </si>
  <si>
    <t>Mayores de 60 años (Tercera Edad)</t>
  </si>
  <si>
    <t>Maya</t>
  </si>
  <si>
    <t>Xinca</t>
  </si>
  <si>
    <t>Garifuna</t>
  </si>
  <si>
    <t>Otros</t>
  </si>
  <si>
    <t>Municipio</t>
  </si>
  <si>
    <t>Departamento</t>
  </si>
  <si>
    <t xml:space="preserve">Denuncias atendidas en Fiscalías Distritales. OAP </t>
  </si>
  <si>
    <t>Guatemala</t>
  </si>
  <si>
    <t xml:space="preserve">Denuncias de delitos de acción penal pública resueltas FD. </t>
  </si>
  <si>
    <t>Guastatoya</t>
  </si>
  <si>
    <t>El Progreso</t>
  </si>
  <si>
    <t>Antigua Guatemala</t>
  </si>
  <si>
    <t>Sacatepéquez</t>
  </si>
  <si>
    <t>Chimaltenango</t>
  </si>
  <si>
    <t>Escuintla</t>
  </si>
  <si>
    <t>Cuilapa</t>
  </si>
  <si>
    <t>Santa Rosa</t>
  </si>
  <si>
    <t>Sololá</t>
  </si>
  <si>
    <t>Totonicapán</t>
  </si>
  <si>
    <t>Quetzaltenango</t>
  </si>
  <si>
    <t>Coatepeque</t>
  </si>
  <si>
    <t>Suchitepéquez</t>
  </si>
  <si>
    <t>Retalhuleu</t>
  </si>
  <si>
    <t>San Marcos</t>
  </si>
  <si>
    <t>Huehuetenango</t>
  </si>
  <si>
    <t>Quiché</t>
  </si>
  <si>
    <t>Baja Verapaz</t>
  </si>
  <si>
    <t>Alta Verapaz</t>
  </si>
  <si>
    <t>San Benito</t>
  </si>
  <si>
    <t>Petén</t>
  </si>
  <si>
    <t>Izabal</t>
  </si>
  <si>
    <t>Zacapa</t>
  </si>
  <si>
    <t>Chiquimula</t>
  </si>
  <si>
    <t>Jalapa</t>
  </si>
  <si>
    <t>Mixco</t>
  </si>
  <si>
    <t>San Juan Sacatepéquez</t>
  </si>
  <si>
    <t>Amatitlán</t>
  </si>
  <si>
    <t>Villa Nueva</t>
  </si>
  <si>
    <t>Villa Canales</t>
  </si>
  <si>
    <t>Santa Lucía Cotzumalguapa</t>
  </si>
  <si>
    <t>San José</t>
  </si>
  <si>
    <t>Santiago</t>
  </si>
  <si>
    <t>Malacatán</t>
  </si>
  <si>
    <t>Tecún Úman</t>
  </si>
  <si>
    <t>Ixchiguán</t>
  </si>
  <si>
    <t>Santa Eulalia</t>
  </si>
  <si>
    <t>Nebaj</t>
  </si>
  <si>
    <t>Ixcán Playa Grande</t>
  </si>
  <si>
    <t>La Libertad</t>
  </si>
  <si>
    <t>Poptún</t>
  </si>
  <si>
    <t>Morales</t>
  </si>
  <si>
    <t>Santa Catarina Pinula</t>
  </si>
  <si>
    <t>Palencia</t>
  </si>
  <si>
    <t>Chinautla</t>
  </si>
  <si>
    <t>Tiquisate</t>
  </si>
  <si>
    <t>Casillas</t>
  </si>
  <si>
    <t>San Juan Bautista</t>
  </si>
  <si>
    <t>La Democracia</t>
  </si>
  <si>
    <t>Joyabaj</t>
  </si>
  <si>
    <t>Rabinal</t>
  </si>
  <si>
    <t>Chisec</t>
  </si>
  <si>
    <t>Santa Catalina La Tinta</t>
  </si>
  <si>
    <t>Gualán</t>
  </si>
  <si>
    <t>Esquipulas</t>
  </si>
  <si>
    <t>Asunción Mita</t>
  </si>
  <si>
    <t>026</t>
  </si>
  <si>
    <t>027</t>
  </si>
  <si>
    <t>Denuncias contra secuestros, atendidas</t>
  </si>
  <si>
    <t>Denuncias de delitos electorales resueltas</t>
  </si>
  <si>
    <t>Melchor de Mencos</t>
  </si>
  <si>
    <t>Denuncias de delitos contra secuestros, resueltas</t>
  </si>
  <si>
    <t>Dolores</t>
  </si>
  <si>
    <t>Sayaxché</t>
  </si>
  <si>
    <t>Livingston</t>
  </si>
  <si>
    <t>Atescatempa</t>
  </si>
  <si>
    <t>Jutiapa</t>
  </si>
  <si>
    <t>Personas con sentencia condenatoria de delitos contra secuestros</t>
  </si>
  <si>
    <t>AÑO 2018</t>
  </si>
  <si>
    <t>AÑO 2019</t>
  </si>
  <si>
    <t>Jalpatagua</t>
  </si>
  <si>
    <t>028</t>
  </si>
  <si>
    <t>Denuncias de delitos contra activistas de derechos humanos, operadores de justicia y periodistas, atendidas</t>
  </si>
  <si>
    <t>Denuncias de delitos contra activistas de derechos humanos, operadores de justicia y periodistas, resueltas</t>
  </si>
  <si>
    <t>Personas con sentencia condenatoria de delitos contra activistas de derechos humanos, operadores de justicia y periodistas.</t>
  </si>
  <si>
    <t>Denuncias de casos especiales de conflicto armado, atendidas</t>
  </si>
  <si>
    <t>Denuncias de casos especiales de conflicto armado, resueltas</t>
  </si>
  <si>
    <t>Personas con sentencia condenatoria  de casos especiales de conflicto armado</t>
  </si>
  <si>
    <t>030</t>
  </si>
  <si>
    <t>Denuncias de delitos contra sindicalistas, atendidas</t>
  </si>
  <si>
    <t>Denuncias de delitos contra sindicalistas, resueltas</t>
  </si>
  <si>
    <t>Personas con sentencia condenatoria  de delitos contra sindicalistas</t>
  </si>
  <si>
    <t>Denuncias de delitos de discriminación, atendidas</t>
  </si>
  <si>
    <t>Denuncias de delitos de discriminación, resueltas</t>
  </si>
  <si>
    <t>Personas con sentencia condenatoria de delitos de discriminación</t>
  </si>
  <si>
    <t>032</t>
  </si>
  <si>
    <t>Denuncias de delitos contra el contrabando y defraudación aduanera, atendidas</t>
  </si>
  <si>
    <t>Denuncias de delitos contra el contrabando y defraudación aduanera, resueltas</t>
  </si>
  <si>
    <t>Personas con sentencia condenatoria de delitos contra el contrabando y defraudación aduanera</t>
  </si>
  <si>
    <t>Cuilco</t>
  </si>
  <si>
    <t>Jacaltenango</t>
  </si>
  <si>
    <t>San Pedró Carchá</t>
  </si>
  <si>
    <t>Jocotán</t>
  </si>
  <si>
    <t>San Pedro Ayampuc</t>
  </si>
  <si>
    <t>Fraijanes</t>
  </si>
  <si>
    <t>San Miguel Petapa</t>
  </si>
  <si>
    <t xml:space="preserve">Sanarate </t>
  </si>
  <si>
    <t>San Lucas Sacatepéquez</t>
  </si>
  <si>
    <t>San Martín Jilotepéque</t>
  </si>
  <si>
    <t>La Gomera</t>
  </si>
  <si>
    <t>Palín</t>
  </si>
  <si>
    <t>Barberena</t>
  </si>
  <si>
    <t>Chiquimulilla</t>
  </si>
  <si>
    <t>Momostenango</t>
  </si>
  <si>
    <t>San Juan Ostuncalco</t>
  </si>
  <si>
    <t>Colomba</t>
  </si>
  <si>
    <t>Cuyotenango</t>
  </si>
  <si>
    <t>San Antonio, Suchitepéquez</t>
  </si>
  <si>
    <t>San Andrés Villa Seca</t>
  </si>
  <si>
    <t>Champerico</t>
  </si>
  <si>
    <t>Pajapita</t>
  </si>
  <si>
    <t>La Blanca</t>
  </si>
  <si>
    <t>Uspantán</t>
  </si>
  <si>
    <t>Tactic</t>
  </si>
  <si>
    <t>Fray Bartolomé de las Casas</t>
  </si>
  <si>
    <t>El Estor</t>
  </si>
  <si>
    <t>Teculután</t>
  </si>
  <si>
    <t>San Luis Jilotepéque</t>
  </si>
  <si>
    <t>033</t>
  </si>
  <si>
    <t>034</t>
  </si>
  <si>
    <t>035</t>
  </si>
  <si>
    <t>036</t>
  </si>
  <si>
    <t>037</t>
  </si>
  <si>
    <t>Denuncias de delitos contra el trafico ilicito de migrantes, atendidas</t>
  </si>
  <si>
    <t>Denuncias de delitos en aeropuestos y aeródromos, atendidas</t>
  </si>
  <si>
    <t>Denuncias por delitos cometidos por pandillas a nivel transnacional, atendidas</t>
  </si>
  <si>
    <t>Denuncias de extición de dominio, atendidas</t>
  </si>
  <si>
    <t>Denuncias contra delitos a nivel transnacional, atendidas</t>
  </si>
  <si>
    <t>Investigaciones realizadas de delitos a nivel transnacional</t>
  </si>
  <si>
    <t>Morazán</t>
  </si>
  <si>
    <t>San Cristóbal Acasaguastlán</t>
  </si>
  <si>
    <t>Sumpango</t>
  </si>
  <si>
    <t>Tecpán</t>
  </si>
  <si>
    <t>San Pedro Yepocapa</t>
  </si>
  <si>
    <t>Guanagazapa</t>
  </si>
  <si>
    <t>Nueva Concepción</t>
  </si>
  <si>
    <t>Oratorio</t>
  </si>
  <si>
    <t>Taxisco</t>
  </si>
  <si>
    <t>Santa Cruz Naranjo</t>
  </si>
  <si>
    <t>Nahualá</t>
  </si>
  <si>
    <t>Santa María Chiquimula</t>
  </si>
  <si>
    <t>Santa Lucía La Reforma</t>
  </si>
  <si>
    <t>Genova</t>
  </si>
  <si>
    <t>El Asintal</t>
  </si>
  <si>
    <t>Concepción Tutuapa</t>
  </si>
  <si>
    <t>Ocos</t>
  </si>
  <si>
    <t>Colotenango</t>
  </si>
  <si>
    <t>Aguacatán</t>
  </si>
  <si>
    <t>San Andrés Sajcabajá</t>
  </si>
  <si>
    <t>Sacapulas</t>
  </si>
  <si>
    <t>San Cristóbal Verapaz</t>
  </si>
  <si>
    <t>Raxruha</t>
  </si>
  <si>
    <t>San Andrés</t>
  </si>
  <si>
    <t>San Luis</t>
  </si>
  <si>
    <t>La Unión</t>
  </si>
  <si>
    <t>Comapa</t>
  </si>
  <si>
    <t>N/R</t>
  </si>
  <si>
    <t>Otro</t>
  </si>
  <si>
    <t>Denuncias de delitos de acción penal pública con salida procesal, FD</t>
  </si>
  <si>
    <t>Denuncias de delitos de acción penal pública con salida procesal FM</t>
  </si>
  <si>
    <t>Denuncias de delitos de acción penal pública con salida procesal AF</t>
  </si>
  <si>
    <t>Denuncias de delitos contra el  crimen organizado  con salida procesal</t>
  </si>
  <si>
    <t>Denuncias de delitos contra el crimen organizado con diligenciamiento</t>
  </si>
  <si>
    <t>Denuncias de delitos contra el Ambiente, atendidas</t>
  </si>
  <si>
    <t xml:space="preserve">Denuncias de delitos contra el ambiente  con salida procesal </t>
  </si>
  <si>
    <t xml:space="preserve">Denuncias de delitos de narcoactividad con salida procesal </t>
  </si>
  <si>
    <t>Denuncias de delitos de narcoactividad con diligenciamiento</t>
  </si>
  <si>
    <t>Denuncias de delitos contra el patrimonio cultural con salida procesal</t>
  </si>
  <si>
    <t>Denuncias de delitos contra la vida y la integridad de las personas con salida procesal</t>
  </si>
  <si>
    <t>Denuncias de delitos contra la vida y la integridad de las personas con diligenciamiento</t>
  </si>
  <si>
    <t xml:space="preserve">Denuncias de delitos contra la trata de personas con salida procesal </t>
  </si>
  <si>
    <t xml:space="preserve">Denuncias de delitos contra el lavado de dinero u otros activos con salida procesal. </t>
  </si>
  <si>
    <t>Denuncias de delitos administrativos con salida procesal</t>
  </si>
  <si>
    <t>Denuncias de delitos administrativos con diligenciamiento</t>
  </si>
  <si>
    <t>Denuncias de delitos de derechos humanos con salida procesal</t>
  </si>
  <si>
    <t>Denuncias de delitos contra la propiedad intelectual con salida procesal</t>
  </si>
  <si>
    <t>Denuncias de delitos contra la propiedad intelectual con diligenciamiento</t>
  </si>
  <si>
    <t>Denuncias de delitos económicos con salida procesal</t>
  </si>
  <si>
    <t>Denuncias de delitos económicos con diligenciamiento</t>
  </si>
  <si>
    <t>Denuncias contra el delito de extorsión con salida procesal</t>
  </si>
  <si>
    <t>Denuncias de delitos contra la corrupción con salida procesal</t>
  </si>
  <si>
    <t>Denuncias de delitos de asuntos internos con salida procesal</t>
  </si>
  <si>
    <t>Denuncias de casos especiales contra la impunidad atendidas</t>
  </si>
  <si>
    <t>Denuncias de delitos de casos especiales contra la impunidad con salida procesal</t>
  </si>
  <si>
    <t>Denuncias contra el delito de femicidio con salida procesal</t>
  </si>
  <si>
    <t>Denuncias de delitos de la niñez y adolescencia con salida procesal</t>
  </si>
  <si>
    <t>Denuncias de delitos electorales con salida procesal</t>
  </si>
  <si>
    <t>Denuncias de delitos electorales con diligenciamiento</t>
  </si>
  <si>
    <t>Denuncias de delitos contra secuestros con salida procesal</t>
  </si>
  <si>
    <t>Denuncias de delitos contra activistas de derechos humanos, operadores de justicia y periodistas, con salida procesal</t>
  </si>
  <si>
    <t>Denuncias de delitos contra sindicalistas, con salida procesal</t>
  </si>
  <si>
    <t>Denuncias de delitos contra el contrabando y defraudación aduanera con salida procesal</t>
  </si>
  <si>
    <t>Denuncias de delitos contra el contrabando y defraudación aduanera con diligenciamiento</t>
  </si>
  <si>
    <t>Denuncias de delitos contra el tráfico ilicíto de migrantes con salida procesal</t>
  </si>
  <si>
    <t>Denuncias de contra delitos  en aeropuertos y aeródromos con salida procesal</t>
  </si>
  <si>
    <t>Denuncias por delitos cometidos por pandillas a nivel transnacional con salida procesal</t>
  </si>
  <si>
    <t>Denuncias de extinción de dominio con salida procesal</t>
  </si>
  <si>
    <t>Denuncias de extinción de dominio con diligenciamiento</t>
  </si>
  <si>
    <t>Denuncias contra delitos a nivel transnacional con salida procesal</t>
  </si>
  <si>
    <t>Denuncias contra delitos a nivel transnacional con diligenciamiento</t>
  </si>
  <si>
    <t>Denuncias de delitos cometidos por adolescentes en conflicto con la ley penal con salida procesal</t>
  </si>
  <si>
    <t>Denuncias de delitos de la mujer con salida procesal</t>
  </si>
  <si>
    <t>Denuncias de delitos de acción penal pública con salida procesal  FM</t>
  </si>
  <si>
    <t>Denuncias de delitos de acción penal pública resueltas  FM</t>
  </si>
  <si>
    <t>San Carlos Alzatate</t>
  </si>
  <si>
    <t>Mataquescuintla</t>
  </si>
  <si>
    <t>Tacaná</t>
  </si>
  <si>
    <t>Senahú</t>
  </si>
  <si>
    <t>Cubulco</t>
  </si>
  <si>
    <t>San Lorenzo</t>
  </si>
  <si>
    <t>San Pablo</t>
  </si>
  <si>
    <t>San Juan Comalapa</t>
  </si>
  <si>
    <t>San Pedro Jocopilas</t>
  </si>
  <si>
    <t>San Juan Chamelco</t>
  </si>
  <si>
    <t>San Pedro la Laguna</t>
  </si>
  <si>
    <t>Santa Catarina Ixtahuacán</t>
  </si>
  <si>
    <t>Iztapa</t>
  </si>
  <si>
    <t>Masagua</t>
  </si>
  <si>
    <t>Las Cruces</t>
  </si>
  <si>
    <t>Los Amates</t>
  </si>
  <si>
    <t>Moyuta</t>
  </si>
  <si>
    <t>Acatenango</t>
  </si>
  <si>
    <t>Cantel</t>
  </si>
  <si>
    <t>Chicacao</t>
  </si>
  <si>
    <t>Chajul</t>
  </si>
  <si>
    <t>Chichicastenango</t>
  </si>
  <si>
    <t>Patutul</t>
  </si>
  <si>
    <t>Patzún</t>
  </si>
  <si>
    <t>San Cristóbal</t>
  </si>
  <si>
    <t>San Jerónimo</t>
  </si>
  <si>
    <t>AÑO 2020</t>
  </si>
  <si>
    <t>Denuncias de delitos de acción penal pública con salida procesal FD</t>
  </si>
  <si>
    <t>Denuncias de delitos de acción penal pública con diligenciamiento FD</t>
  </si>
  <si>
    <t>Casos con autos de procesamiento FD</t>
  </si>
  <si>
    <t>Denuncias de delitos de acción penal pública con diligenciamiento FM</t>
  </si>
  <si>
    <t>Casos con autos de procesamiento FM</t>
  </si>
  <si>
    <t>Denuncias de delitos de acción penal pública con salida procesal  AF</t>
  </si>
  <si>
    <t>Denuncias de delitos de acción penal pública con diligenciamiento AF</t>
  </si>
  <si>
    <t>Casos con autos de procesamiento AF</t>
  </si>
  <si>
    <t>Denuncias de delitos contra el crimen Organizado, con salida procesal</t>
  </si>
  <si>
    <t>Casos de delitos contra el crimen organizado con autos de procesamiento</t>
  </si>
  <si>
    <t>Denuncias  de delitos contra el ambiente, atendidas</t>
  </si>
  <si>
    <t>Denuncias de delitos contra el ambiente, con salida procesal</t>
  </si>
  <si>
    <t>Denuncias de delitos contra el ambiente con diligenciamiento</t>
  </si>
  <si>
    <t>Casos de delitos contra el ambiente con autos de procesamiento</t>
  </si>
  <si>
    <t>Denuncias  de delitos de narcoactividad, atendidas</t>
  </si>
  <si>
    <t>Denuncias de delitos de narcoactividad con salida procesal</t>
  </si>
  <si>
    <t>Casos de delitos de narcoactividad con autos de procesamiento</t>
  </si>
  <si>
    <t xml:space="preserve">Denuncias  de delitos contra el patrimonio cultural de la nación, atendidas </t>
  </si>
  <si>
    <t>Denuncias de delitos contra el patrimonio cultural de la nación, con salida procesal</t>
  </si>
  <si>
    <t>Denuncias de delitos contra el patrimonio cultural de la nación con diligenciamiento</t>
  </si>
  <si>
    <t>Casos de delitos contra el patrimonio cultural de la nación con autos de procesamiento</t>
  </si>
  <si>
    <t xml:space="preserve">Denuncias  de delitos contra la vida y la Integridad de las personas, atendidas </t>
  </si>
  <si>
    <t>Denuncias de delitos contra la Vida y la Integridad de las personas con salida procesal</t>
  </si>
  <si>
    <t>Casos de delitos contra la vida y la integridad de las personas con autos de procesamiento</t>
  </si>
  <si>
    <t>Denuncias contra la trata de personas, atendidas</t>
  </si>
  <si>
    <t>Denuncias contra la Trata de Personas con salida procesal</t>
  </si>
  <si>
    <t>Denuncias contra la trata de personas con diligenciamiento</t>
  </si>
  <si>
    <t>Casos contra la trata de personas con autos de procesamiento</t>
  </si>
  <si>
    <t>Denuncias contra el lavado de dinero u otros activos, atendidas</t>
  </si>
  <si>
    <t xml:space="preserve">Denuncias contra el lavado de dinero u otros activos con salida procesal   </t>
  </si>
  <si>
    <t>Denuncias contra el lavado de dinero y otros activos con diligenciamiento</t>
  </si>
  <si>
    <t>Casos contra el lavado de dinero y otros activos con autos de procesamiento</t>
  </si>
  <si>
    <t>Denuncias de delitos administrativos, atendidas</t>
  </si>
  <si>
    <t xml:space="preserve">Denuncias de delitos administrativos con salida procesal          </t>
  </si>
  <si>
    <t>Casos de delitos administrativos con autos de procesamiento</t>
  </si>
  <si>
    <t>Denuncias de derechos humanos, atendidas</t>
  </si>
  <si>
    <t>Denuncias de Derechos Humanos con salida procesal</t>
  </si>
  <si>
    <t>Denuncias de derechos humanos con diligenciamiento</t>
  </si>
  <si>
    <t>Casos de derechos humanos con autos de procesamiento</t>
  </si>
  <si>
    <t>Denuncias de delitos contra la propiedad intelectual, atendidas</t>
  </si>
  <si>
    <t xml:space="preserve">Denuncias de delitos contra la Propiedad Intelectual con salida procesal </t>
  </si>
  <si>
    <t>Casos de delitos contra la propiedad intelectual con autos de procesamiento</t>
  </si>
  <si>
    <t xml:space="preserve">Denuncias de delitos económicos con salida procesal </t>
  </si>
  <si>
    <t>Casos de delitos económicos con autos de procesamiento</t>
  </si>
  <si>
    <t xml:space="preserve">Denuncias de UNILAT, atendidas.
</t>
  </si>
  <si>
    <t>Denuncias de delitos de Narcoactividad y/o lavado de dinero u otros activos y  contra el orden Tributario con salida procesal</t>
  </si>
  <si>
    <t>Denuncias de delitos de narcoactividad y/o lavado de dinero u otros activos y y contra el orden tributario con diligenciamiento</t>
  </si>
  <si>
    <t>Casos de delitos de narcoactividad y/o lavado de dinero u otros activos y contra el orden tributario con autos de procesamiento</t>
  </si>
  <si>
    <t>Denuncias contra el delito de extorsión, atendidas</t>
  </si>
  <si>
    <t>Denuncias de delitos de extorsión con salida procesal</t>
  </si>
  <si>
    <t>Denuncias de delitos de extorsión con diligenciamiento</t>
  </si>
  <si>
    <t>Casos de delitos de extorsión con autos de procesamiento</t>
  </si>
  <si>
    <t>Denuncias contra la corrupción, atendidas</t>
  </si>
  <si>
    <t xml:space="preserve">Denuncias de delitos de corrupción con salida procesal </t>
  </si>
  <si>
    <t>Denuncias de delitos de corrupción con diligenciamiento</t>
  </si>
  <si>
    <t>Casos de delitos de corrsupción con autos de procesamiento</t>
  </si>
  <si>
    <t>Denuncias de asuntos internos con salida procesal</t>
  </si>
  <si>
    <t>Denuncias de asuntos internos con diligenciamiento</t>
  </si>
  <si>
    <t>Casos de asuntos internos con autos de procesamiento</t>
  </si>
  <si>
    <t>Casos de delitos de acción penal pública liquidados</t>
  </si>
  <si>
    <t>Ejecutorias e incidentes realizadas</t>
  </si>
  <si>
    <t>Audiencias orales realizadas</t>
  </si>
  <si>
    <t>Acciones de amparos interpuestos</t>
  </si>
  <si>
    <t>Inconstitucionalidades de carácter general y concreto obtenidas</t>
  </si>
  <si>
    <t>Recursos de apelación especial interpuestas</t>
  </si>
  <si>
    <t xml:space="preserve">Recursos de Apelación Especial interpuestos 
</t>
  </si>
  <si>
    <t>Casos especiales contra la impunidad con diligenciamiento</t>
  </si>
  <si>
    <t>Casos especiales contra la impunidad con autos de procesamiento</t>
  </si>
  <si>
    <t>Denuncias de delitos de femicidio con diligenciamiento</t>
  </si>
  <si>
    <t>Casos de delitos de femicidio con autos de procesamiento</t>
  </si>
  <si>
    <t>Denuncias de la niñez y adolescencia, atendidas</t>
  </si>
  <si>
    <t>Denuncias de la niñez y adolescencia con salida procesal</t>
  </si>
  <si>
    <t>Denuncias de la niñez y adolescencia con diligenciamiento</t>
  </si>
  <si>
    <t>Casos de la niñez y adolescencia con autos de procesamiento</t>
  </si>
  <si>
    <t>Denuncias de delitos electorales, atendidas</t>
  </si>
  <si>
    <t>Casos de delitos electorales con autos de procesamiento</t>
  </si>
  <si>
    <t>Denuncias contra secuestros con salida procesal</t>
  </si>
  <si>
    <t>Denuncias contra secuestros con diligenciamiento</t>
  </si>
  <si>
    <t>Casos contra secuestros con autos de procesamiento</t>
  </si>
  <si>
    <t>Denuncias de delitos contra periodistas, atendidas</t>
  </si>
  <si>
    <t>Denuncias de delitos contra  periodistas, resueltas</t>
  </si>
  <si>
    <t>Personas con sentencia condenatoria de delitos contra  periodistas</t>
  </si>
  <si>
    <t>Denuncias de delitos contra Operadores de Justicia y Sindicalistas, atendidas</t>
  </si>
  <si>
    <t>Denuncias de delitos contra Operadores de Justicia y Sindicalistas, resueltas</t>
  </si>
  <si>
    <t>Personas con sentencia condenatoria de delitos contra Operadores de justicia y Sindicalistas</t>
  </si>
  <si>
    <t xml:space="preserve">Denuncias de delitos contra el contrabando y defraudación aduanera con salida procesal                  </t>
  </si>
  <si>
    <t>Casos de delitos contra el contrabando y defraudación aduanera con autos de procesamiento</t>
  </si>
  <si>
    <t>Denuncias de delitos contra el tráfico ilícito de migrantes, atendidas</t>
  </si>
  <si>
    <t>Denuncias de delitos contra el tráfico ilícito de migrantes con salida procesal</t>
  </si>
  <si>
    <t>Denuncias de delitos contra el tráfico ilicito de migrantes con diligenciamiento</t>
  </si>
  <si>
    <t>Casosde delitos contra el tráfico ilicito de migrantes con autos de procesamiento</t>
  </si>
  <si>
    <t>Denuncias de delitos en aeropuertos y aeródromos, atendidas</t>
  </si>
  <si>
    <t>Denuncias de delitos en aeropuertos y aeródromos con salida procesal</t>
  </si>
  <si>
    <t>Denuncias de delitos en aeropuertos y aeródromos con diligenciamiento</t>
  </si>
  <si>
    <t>Casos de delitos en aeropuertos y aerodromos con autos de procesamiento</t>
  </si>
  <si>
    <t>Denuncias de delitos cometidos por pandillas a nivel transnacional con diligenciamiento</t>
  </si>
  <si>
    <t>Casos de delitos cometidos por pandillas a nivel transnacional con autos de procesamiento</t>
  </si>
  <si>
    <t>Denuncias de extinción de dominio  con salida procesal</t>
  </si>
  <si>
    <t>Casos de extinción de dominio con autos de procesamiento</t>
  </si>
  <si>
    <t>Casos contra delitos a nivel transnacional con autos de procesamiento</t>
  </si>
  <si>
    <t>Denuncias de adolescentes en conflicto con la ley penal con salida procesal</t>
  </si>
  <si>
    <t>Denuncias de adolescentes en conflicto con la ley penal con diligenciamiento</t>
  </si>
  <si>
    <t>Casos de adolescentes en conflicto con la ley penal con autos de procesamiento</t>
  </si>
  <si>
    <t>Denuncias de la mujer con salida procesal</t>
  </si>
  <si>
    <t>Denuncias de la mujer con diligenciamiento</t>
  </si>
  <si>
    <t>Casos de la mujer con autos de procesamiento</t>
  </si>
  <si>
    <t xml:space="preserve">Apoyo para análisis criminal </t>
  </si>
  <si>
    <t>Fiscalias cuentan con apoyo administrativo y logístico para el análisis criminal</t>
  </si>
  <si>
    <t xml:space="preserve">Métodos especiales de investigación </t>
  </si>
  <si>
    <t>Agregaduría legal</t>
  </si>
  <si>
    <t>Investigaciones para la resolución de casos transnacionales</t>
  </si>
  <si>
    <t>Registro</t>
  </si>
  <si>
    <t>Cabañas</t>
  </si>
  <si>
    <t>Chiantla</t>
  </si>
  <si>
    <t>Granados</t>
  </si>
  <si>
    <t>Huité</t>
  </si>
  <si>
    <t>Ipala</t>
  </si>
  <si>
    <t>Monjas</t>
  </si>
  <si>
    <t>Nentón</t>
  </si>
  <si>
    <t>Nueva Santa Rosa</t>
  </si>
  <si>
    <t>Nuevo San Carlos</t>
  </si>
  <si>
    <t>Pueblo Nuevo Viñas</t>
  </si>
  <si>
    <t>Quesada</t>
  </si>
  <si>
    <t>Rio Hondo</t>
  </si>
  <si>
    <t>San Agustín Acasaguastlán</t>
  </si>
  <si>
    <t>Zaragoza</t>
  </si>
  <si>
    <t>San Andrés Itzapa</t>
  </si>
  <si>
    <t>San Carlos Sija</t>
  </si>
  <si>
    <t>San Francisco Zapotitlán</t>
  </si>
  <si>
    <t>San Felipe</t>
  </si>
  <si>
    <t>San Pedro Necta</t>
  </si>
  <si>
    <t>San Pedro Soloma</t>
  </si>
  <si>
    <t>San Miguel Dueñas</t>
  </si>
  <si>
    <t>Siquinalá</t>
  </si>
  <si>
    <t>Purulhá</t>
  </si>
  <si>
    <t>Santa Cruz Barillas</t>
  </si>
  <si>
    <t>Agua Blanca</t>
  </si>
  <si>
    <t>Conguaco</t>
  </si>
  <si>
    <t>Cabricán</t>
  </si>
  <si>
    <t>La Esperanza</t>
  </si>
  <si>
    <t>Sibilia</t>
  </si>
  <si>
    <t xml:space="preserve">Pueblo Nuevo </t>
  </si>
  <si>
    <t>Río Bravo</t>
  </si>
  <si>
    <t>Samayac</t>
  </si>
  <si>
    <t>San Bernardino</t>
  </si>
  <si>
    <t>San José El Idolo</t>
  </si>
  <si>
    <t>San José La Máquina</t>
  </si>
  <si>
    <t>Malacatancito</t>
  </si>
  <si>
    <t>San Antonio, Huista</t>
  </si>
  <si>
    <t>Cahabón</t>
  </si>
  <si>
    <t>Chahal</t>
  </si>
  <si>
    <t>Panzós</t>
  </si>
  <si>
    <t>Canillá</t>
  </si>
  <si>
    <t>Cunén</t>
  </si>
  <si>
    <t>Comitancillo</t>
  </si>
  <si>
    <t>Tajumulco</t>
  </si>
  <si>
    <t>El Tejar</t>
  </si>
  <si>
    <t>Panajachel</t>
  </si>
  <si>
    <t>San Pablo, La Laguna</t>
  </si>
  <si>
    <t>San Miguel Ixtahuacán</t>
  </si>
  <si>
    <t>San Martín Sacatepéquez</t>
  </si>
  <si>
    <t>San Diego</t>
  </si>
  <si>
    <t>San Mateo Ixtatán</t>
  </si>
  <si>
    <t>038</t>
  </si>
  <si>
    <t>Denuncias de delitos contra turistas extranjeros, atendidas</t>
  </si>
  <si>
    <t>Denuncias de delitos contra turistas extranjeros con salida
procesal</t>
  </si>
  <si>
    <t>Casos de delitos contra turistas extranjeros con autos de procesamiento</t>
  </si>
  <si>
    <t>Denuncias de delitos contra turistas extranjeros con diligenciamiento</t>
  </si>
  <si>
    <t>039</t>
  </si>
  <si>
    <t>Denuncias de delitos de usurpación, atendidas</t>
  </si>
  <si>
    <t>Denuncias de delitos de usurpación con salida procesal</t>
  </si>
  <si>
    <t>Denuncias de delitos de usurpación con diligenciamiento</t>
  </si>
  <si>
    <t>Denuncias de delitos de usurpación con autos de procesamiento</t>
  </si>
  <si>
    <t>AÑO 2021</t>
  </si>
  <si>
    <t>Investigaciones transnacionales de reacción inmediata
realizadas</t>
  </si>
  <si>
    <t>Investigaciones transnacionales de reacción inmediata realizadas</t>
  </si>
  <si>
    <t>Denuncias de UNILAT, atendidas.</t>
  </si>
  <si>
    <t>Chuarrancho</t>
  </si>
  <si>
    <t>San José del Golfo</t>
  </si>
  <si>
    <t>San Antonio la Paz</t>
  </si>
  <si>
    <t>El Jícaro</t>
  </si>
  <si>
    <t>Sansare</t>
  </si>
  <si>
    <t>Santa Lucía Milpas Altas</t>
  </si>
  <si>
    <t>Santiago Sacatepéquez</t>
  </si>
  <si>
    <t>Santo Domingo Xenacoj</t>
  </si>
  <si>
    <t>Patzicia</t>
  </si>
  <si>
    <t>San José Poaquil</t>
  </si>
  <si>
    <t>Santa Cruz Balanyá</t>
  </si>
  <si>
    <t>San Vicente Pacaya</t>
  </si>
  <si>
    <t>Sipacate</t>
  </si>
  <si>
    <t>San Rafael las Flores</t>
  </si>
  <si>
    <t>Guazacapán</t>
  </si>
  <si>
    <t>Santa María Ixhuatán</t>
  </si>
  <si>
    <t>Santa Rosa de Lima</t>
  </si>
  <si>
    <t>San Marcos la Laguna</t>
  </si>
  <si>
    <t>San Antonio Palopó</t>
  </si>
  <si>
    <t>San José Chacayá</t>
  </si>
  <si>
    <t>San Juan la Laguna</t>
  </si>
  <si>
    <t>Santa Lucía Utatlán</t>
  </si>
  <si>
    <t>Santa María Visitación</t>
  </si>
  <si>
    <t>San Francisco el Alto</t>
  </si>
  <si>
    <t>Palestina de los Altos</t>
  </si>
  <si>
    <t>Olintepeque</t>
  </si>
  <si>
    <t>Huitan</t>
  </si>
  <si>
    <t>Flores Costa Cuca</t>
  </si>
  <si>
    <t>El Palmar</t>
  </si>
  <si>
    <t>Salcaja</t>
  </si>
  <si>
    <t>San Mateo</t>
  </si>
  <si>
    <t>Santo Domingo Suchitepéquez</t>
  </si>
  <si>
    <t>Santo Tomás la Unión</t>
  </si>
  <si>
    <t>Zunilito</t>
  </si>
  <si>
    <t>San Martín Zapotitlán</t>
  </si>
  <si>
    <t>Santa Cruz Muluá</t>
  </si>
  <si>
    <t>La Reforma</t>
  </si>
  <si>
    <t>Nuevo Progreso</t>
  </si>
  <si>
    <t>San José el Rodeo</t>
  </si>
  <si>
    <t>Catarina</t>
  </si>
  <si>
    <t>San José Ojetenam</t>
  </si>
  <si>
    <t>El Quetzal</t>
  </si>
  <si>
    <t>El Tumbador</t>
  </si>
  <si>
    <t>Tejutla</t>
  </si>
  <si>
    <t>Concepción Huista</t>
  </si>
  <si>
    <t>San Gaspar Ixchil</t>
  </si>
  <si>
    <t>San Ildefonso Ixtahuacán</t>
  </si>
  <si>
    <t>San Juan Atitán</t>
  </si>
  <si>
    <t>San Juan Ixcoy</t>
  </si>
  <si>
    <t>San Rafael Petzal</t>
  </si>
  <si>
    <t>Santa Ana Huista</t>
  </si>
  <si>
    <t>Santa Barbara</t>
  </si>
  <si>
    <t>Santiago Chimaltenango</t>
  </si>
  <si>
    <t>Todos Santos Cuchumatán</t>
  </si>
  <si>
    <t>Unión Cantinil</t>
  </si>
  <si>
    <t>Pachalum</t>
  </si>
  <si>
    <t>Chinique</t>
  </si>
  <si>
    <t>Zacualpa</t>
  </si>
  <si>
    <t>Tamahú</t>
  </si>
  <si>
    <t>Tucurú</t>
  </si>
  <si>
    <t>San Francisco</t>
  </si>
  <si>
    <t>El Chal</t>
  </si>
  <si>
    <t>Santa Ana</t>
  </si>
  <si>
    <t>Usumatlán</t>
  </si>
  <si>
    <t>Olopa</t>
  </si>
  <si>
    <t>Camotán</t>
  </si>
  <si>
    <t>Concepción las Minas</t>
  </si>
  <si>
    <t>San Pedro Pinula</t>
  </si>
  <si>
    <t>Pasaco</t>
  </si>
  <si>
    <t>El Adelanto</t>
  </si>
  <si>
    <t>San José Acatempa</t>
  </si>
  <si>
    <t>Santa Catarina Mita</t>
  </si>
  <si>
    <t>Yupiltepeque</t>
  </si>
  <si>
    <t>Zapotitlán</t>
  </si>
  <si>
    <t>Chicamán</t>
  </si>
  <si>
    <t>Petatán</t>
  </si>
  <si>
    <t>San Pedro Sacatepéquez</t>
  </si>
  <si>
    <t>San Rafael La Independencia</t>
  </si>
  <si>
    <t>San Rafael Pie de la Cuesta</t>
  </si>
  <si>
    <t xml:space="preserve">San Sebastián </t>
  </si>
  <si>
    <t>Sibinal</t>
  </si>
  <si>
    <t xml:space="preserve">Zunil  </t>
  </si>
  <si>
    <t>Lanquín</t>
  </si>
  <si>
    <t>Jeréz</t>
  </si>
  <si>
    <t>San Juan Ermita</t>
  </si>
  <si>
    <t>Parramos</t>
  </si>
  <si>
    <t>Denuncias de adolescentes en conflicto con la ley penal, atendidas</t>
  </si>
  <si>
    <t>Monto en Q. Asignado 2022</t>
  </si>
  <si>
    <t>Quezaltepeque</t>
  </si>
  <si>
    <t>San Miguel Pochuta</t>
  </si>
  <si>
    <t>Almolonga</t>
  </si>
  <si>
    <t>Cajolá</t>
  </si>
  <si>
    <t>Chiché</t>
  </si>
  <si>
    <t>Ciudad Vieja</t>
  </si>
  <si>
    <t>Concepción Chiquirichapa</t>
  </si>
  <si>
    <t>Concepción</t>
  </si>
  <si>
    <t>Esquipulas Palo Gordo</t>
  </si>
  <si>
    <t>Estanzuela</t>
  </si>
  <si>
    <t xml:space="preserve">Flores  </t>
  </si>
  <si>
    <t>Jocotenango</t>
  </si>
  <si>
    <t>Magadalena Milpas Altas</t>
  </si>
  <si>
    <t>Pastores</t>
  </si>
  <si>
    <t>Patzité</t>
  </si>
  <si>
    <t>Rio Blanco</t>
  </si>
  <si>
    <t>San Andrés Semetabaj</t>
  </si>
  <si>
    <t>San Andrés Xecul</t>
  </si>
  <si>
    <t>San Antonio Aguas Caliientes</t>
  </si>
  <si>
    <t>San Antonio Ilotenango</t>
  </si>
  <si>
    <t>San Antonio Sacatepéquez</t>
  </si>
  <si>
    <t>San Bartolo Aguas Calientes</t>
  </si>
  <si>
    <t>San Bartolomé Jocotenango</t>
  </si>
  <si>
    <t>San Bartolomé Milpas Altas</t>
  </si>
  <si>
    <t>San Cristóbal Cucho</t>
  </si>
  <si>
    <t>San Francisco al Unión</t>
  </si>
  <si>
    <t>San Gabriel</t>
  </si>
  <si>
    <t>San Jacinto</t>
  </si>
  <si>
    <t>San José la Arada</t>
  </si>
  <si>
    <t>San José Pinula</t>
  </si>
  <si>
    <t>San Juan Alotenango</t>
  </si>
  <si>
    <t>San Juan Cotzal</t>
  </si>
  <si>
    <t>San Juan Tecuaco</t>
  </si>
  <si>
    <t>San Lucas Tolimàn</t>
  </si>
  <si>
    <t>San Manuel Chaparrón</t>
  </si>
  <si>
    <t>San Miguel Acatán</t>
  </si>
  <si>
    <t>San Miguel Chicaj</t>
  </si>
  <si>
    <t>San Miguel Panán</t>
  </si>
  <si>
    <t>San Miguel Sigüila</t>
  </si>
  <si>
    <t>San Pablo Jocopilas</t>
  </si>
  <si>
    <t>San Raymundo</t>
  </si>
  <si>
    <t>Santa Apolonia</t>
  </si>
  <si>
    <t>Santa Bárbara</t>
  </si>
  <si>
    <t>Santa Catarina Palopó</t>
  </si>
  <si>
    <t>Santa Clara la Laguna</t>
  </si>
  <si>
    <t>Santa Cruz el Chol</t>
  </si>
  <si>
    <t>Santa Cruz Verapaz</t>
  </si>
  <si>
    <t>Santa María de Jesús</t>
  </si>
  <si>
    <t>Sipacapa</t>
  </si>
  <si>
    <t>Tectitán</t>
  </si>
  <si>
    <t>AÑO 2022</t>
  </si>
  <si>
    <t>total</t>
  </si>
  <si>
    <t>Investigaciones Transnacionales de Reacción Inmediata, realizadas</t>
  </si>
  <si>
    <t>Fortalecer y Modernizar la atención a la víctima al año 2022</t>
  </si>
  <si>
    <t>Agilizar e incrementar la resolución de denuncias  de delitos específicos al año 2022</t>
  </si>
  <si>
    <t>Incrementar la cobertura de denuncias resueltas de delitos cometidos por adolescentes en conflictos con la ley penal, al año 2022</t>
  </si>
  <si>
    <t>Modernizar e incrementar la cobertura de denuncias resueltas de delitos en contra la mujer al año 2022</t>
  </si>
  <si>
    <t>Incrementar la cantidad de personas atendidas de manera integral al año 2022</t>
  </si>
  <si>
    <t>Modernizar y agilizar gestión, para atenteder el mayor número de investigación de denuncias de las víctimas, al año 2022</t>
  </si>
  <si>
    <t>En Q.</t>
  </si>
  <si>
    <t>San Jorge</t>
  </si>
  <si>
    <t>San Sebastian Coatán</t>
  </si>
  <si>
    <t>San Sebastian Huehuetenango</t>
  </si>
  <si>
    <t>San Sebastian</t>
  </si>
  <si>
    <t>Santa Catarina Barahona</t>
  </si>
  <si>
    <t>Santa Cruz la Laguna</t>
  </si>
  <si>
    <t>Matriz de invervenciones Relevantes para el Logro de Resultados</t>
  </si>
  <si>
    <t>13 DE SEPTIEMBRE 2022</t>
  </si>
  <si>
    <t>Fecha:  13 de septiembre de 2022</t>
  </si>
  <si>
    <t>13 de septiembre de 2022</t>
  </si>
  <si>
    <t>13 de septiembre 2022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</si>
</sst>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u/>
      <sz val="12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Helvetica"/>
      <family val="2"/>
    </font>
    <font>
      <b/>
      <sz val="8"/>
      <color theme="1"/>
      <name val="Helvetica"/>
      <family val="2"/>
    </font>
    <font>
      <sz val="11"/>
      <color theme="1"/>
      <name val="Helvetica"/>
      <family val="2"/>
    </font>
    <font>
      <sz val="9"/>
      <color theme="1"/>
      <name val="Helvetica"/>
      <family val="2"/>
    </font>
    <font>
      <b/>
      <u/>
      <sz val="12"/>
      <color theme="1"/>
      <name val="Helvetica"/>
      <family val="2"/>
    </font>
    <font>
      <b/>
      <sz val="9"/>
      <color theme="1"/>
      <name val="Helvetica"/>
      <family val="2"/>
    </font>
    <font>
      <sz val="8"/>
      <color theme="1"/>
      <name val="Helvetica"/>
      <family val="2"/>
    </font>
    <font>
      <sz val="7"/>
      <color theme="1"/>
      <name val="Helvetica"/>
      <family val="2"/>
    </font>
    <font>
      <sz val="8"/>
      <color theme="1"/>
      <name val="Calibri"/>
      <family val="2"/>
      <scheme val="minor"/>
    </font>
    <font>
      <sz val="10"/>
      <name val="Helvetica"/>
      <family val="2"/>
    </font>
    <font>
      <sz val="10"/>
      <color rgb="FF000000"/>
      <name val="Helvetica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Helvetica"/>
      <family val="2"/>
    </font>
    <font>
      <sz val="8"/>
      <color theme="1"/>
      <name val="HELVETICA "/>
    </font>
    <font>
      <sz val="10"/>
      <color rgb="FF000000"/>
      <name val="Arial"/>
      <family val="2"/>
    </font>
    <font>
      <u/>
      <sz val="9"/>
      <color theme="1"/>
      <name val="Helvetica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Helvetica"/>
      <family val="2"/>
    </font>
    <font>
      <sz val="8"/>
      <color theme="1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2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4" fontId="1" fillId="0" borderId="0" xfId="0" applyNumberFormat="1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justify" vertical="center"/>
    </xf>
    <xf numFmtId="0" fontId="7" fillId="0" borderId="0" xfId="0" applyFont="1"/>
    <xf numFmtId="0" fontId="7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2" fontId="1" fillId="0" borderId="0" xfId="0" applyNumberFormat="1" applyFont="1"/>
    <xf numFmtId="3" fontId="1" fillId="0" borderId="0" xfId="0" applyNumberFormat="1" applyFont="1"/>
    <xf numFmtId="3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3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vertical="center"/>
    </xf>
    <xf numFmtId="0" fontId="11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5" fillId="0" borderId="0" xfId="0" applyFont="1"/>
    <xf numFmtId="2" fontId="4" fillId="0" borderId="0" xfId="0" applyNumberFormat="1" applyFont="1"/>
    <xf numFmtId="3" fontId="5" fillId="0" borderId="0" xfId="0" applyNumberFormat="1" applyFont="1"/>
    <xf numFmtId="4" fontId="4" fillId="0" borderId="0" xfId="0" applyNumberFormat="1" applyFont="1"/>
    <xf numFmtId="4" fontId="11" fillId="0" borderId="0" xfId="0" applyNumberFormat="1" applyFont="1"/>
    <xf numFmtId="3" fontId="2" fillId="4" borderId="0" xfId="0" applyNumberFormat="1" applyFont="1" applyFill="1"/>
    <xf numFmtId="0" fontId="5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/>
    <xf numFmtId="0" fontId="15" fillId="5" borderId="1" xfId="0" applyFont="1" applyFill="1" applyBorder="1" applyAlignment="1">
      <alignment horizontal="justify" vertical="center"/>
    </xf>
    <xf numFmtId="0" fontId="6" fillId="0" borderId="6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4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2" fontId="11" fillId="0" borderId="0" xfId="0" applyNumberFormat="1" applyFont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center" vertical="center" wrapText="1"/>
    </xf>
    <xf numFmtId="164" fontId="18" fillId="0" borderId="0" xfId="1" applyFont="1"/>
    <xf numFmtId="164" fontId="1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" fontId="1" fillId="0" borderId="0" xfId="0" applyNumberFormat="1" applyFont="1"/>
    <xf numFmtId="0" fontId="2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vertical="center"/>
    </xf>
    <xf numFmtId="165" fontId="18" fillId="0" borderId="0" xfId="1" applyNumberFormat="1" applyFont="1"/>
    <xf numFmtId="3" fontId="14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3" fontId="14" fillId="0" borderId="9" xfId="0" applyNumberFormat="1" applyFont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right" vertical="center"/>
    </xf>
    <xf numFmtId="3" fontId="18" fillId="0" borderId="1" xfId="1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11" fillId="0" borderId="0" xfId="0" applyNumberFormat="1" applyFont="1"/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23" fillId="0" borderId="0" xfId="0" applyFont="1"/>
    <xf numFmtId="0" fontId="10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3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3" fontId="8" fillId="0" borderId="0" xfId="0" applyNumberFormat="1" applyFont="1"/>
    <xf numFmtId="2" fontId="23" fillId="0" borderId="0" xfId="0" applyNumberFormat="1" applyFont="1"/>
    <xf numFmtId="0" fontId="10" fillId="7" borderId="1" xfId="0" applyFont="1" applyFill="1" applyBorder="1" applyAlignment="1">
      <alignment horizontal="center" vertical="center"/>
    </xf>
    <xf numFmtId="4" fontId="24" fillId="0" borderId="0" xfId="0" applyNumberFormat="1" applyFont="1"/>
    <xf numFmtId="4" fontId="24" fillId="0" borderId="1" xfId="0" applyNumberFormat="1" applyFont="1" applyBorder="1"/>
    <xf numFmtId="164" fontId="2" fillId="0" borderId="0" xfId="1" applyFont="1" applyAlignment="1">
      <alignment vertical="center"/>
    </xf>
    <xf numFmtId="164" fontId="5" fillId="2" borderId="1" xfId="1" applyFont="1" applyFill="1" applyBorder="1" applyAlignment="1">
      <alignment horizontal="center" vertical="center"/>
    </xf>
    <xf numFmtId="164" fontId="11" fillId="0" borderId="1" xfId="1" applyFont="1" applyBorder="1" applyAlignment="1">
      <alignment vertical="center"/>
    </xf>
    <xf numFmtId="164" fontId="4" fillId="0" borderId="0" xfId="1" applyFont="1" applyAlignment="1">
      <alignment vertical="center"/>
    </xf>
    <xf numFmtId="164" fontId="1" fillId="0" borderId="0" xfId="1" applyFont="1" applyAlignment="1">
      <alignment vertical="center"/>
    </xf>
    <xf numFmtId="0" fontId="11" fillId="0" borderId="4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164" fontId="4" fillId="0" borderId="1" xfId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4" fontId="8" fillId="0" borderId="1" xfId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right" vertical="top"/>
    </xf>
    <xf numFmtId="0" fontId="11" fillId="0" borderId="1" xfId="0" applyFont="1" applyBorder="1" applyAlignment="1">
      <alignment vertical="center"/>
    </xf>
    <xf numFmtId="0" fontId="25" fillId="0" borderId="0" xfId="0" applyFont="1" applyAlignment="1">
      <alignment vertical="top"/>
    </xf>
    <xf numFmtId="3" fontId="11" fillId="0" borderId="4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26" fillId="0" borderId="0" xfId="0" applyNumberFormat="1" applyFont="1" applyAlignment="1">
      <alignment vertical="center"/>
    </xf>
    <xf numFmtId="4" fontId="26" fillId="0" borderId="1" xfId="0" applyNumberFormat="1" applyFont="1" applyBorder="1" applyAlignment="1">
      <alignment vertical="center"/>
    </xf>
    <xf numFmtId="164" fontId="26" fillId="0" borderId="0" xfId="1" applyFont="1" applyAlignment="1">
      <alignment vertical="center"/>
    </xf>
    <xf numFmtId="164" fontId="26" fillId="0" borderId="1" xfId="1" applyFont="1" applyBorder="1" applyAlignment="1">
      <alignment vertical="center"/>
    </xf>
    <xf numFmtId="0" fontId="27" fillId="0" borderId="1" xfId="0" applyFont="1" applyBorder="1" applyAlignment="1">
      <alignment horizontal="justify" vertical="center" wrapText="1"/>
    </xf>
    <xf numFmtId="4" fontId="26" fillId="0" borderId="6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3" fillId="0" borderId="7" xfId="0" applyFont="1" applyBorder="1"/>
    <xf numFmtId="0" fontId="13" fillId="0" borderId="3" xfId="0" applyFont="1" applyBorder="1"/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justify" vertical="center" wrapText="1"/>
    </xf>
    <xf numFmtId="0" fontId="6" fillId="6" borderId="7" xfId="0" applyFont="1" applyFill="1" applyBorder="1" applyAlignment="1">
      <alignment horizontal="justify" vertical="center" wrapText="1"/>
    </xf>
    <xf numFmtId="0" fontId="6" fillId="6" borderId="3" xfId="0" applyFont="1" applyFill="1" applyBorder="1" applyAlignment="1">
      <alignment horizontal="justify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390513</xdr:colOff>
      <xdr:row>16</xdr:row>
      <xdr:rowOff>95245</xdr:rowOff>
    </xdr:from>
    <xdr:ext cx="12858751" cy="363137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676513" y="3143245"/>
          <a:ext cx="12858751" cy="3631379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80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INFORME</a:t>
          </a:r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 DEL SEGUNDO CUATRIMESTRE</a:t>
          </a:r>
        </a:p>
        <a:p>
          <a:pPr algn="ctr"/>
          <a:r>
            <a:rPr lang="es-ES" sz="80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Helvetica" pitchFamily="34" charset="0"/>
            </a:rPr>
            <a:t>AÑO 2022</a:t>
          </a:r>
          <a:endParaRPr lang="es-ES" sz="80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  <a:latin typeface="Helvetica" pitchFamily="34" charset="0"/>
          </a:endParaRPr>
        </a:p>
      </xdr:txBody>
    </xdr:sp>
    <xdr:clientData/>
  </xdr:oneCellAnchor>
  <xdr:twoCellAnchor editAs="oneCell">
    <xdr:from>
      <xdr:col>9</xdr:col>
      <xdr:colOff>738404</xdr:colOff>
      <xdr:row>3</xdr:row>
      <xdr:rowOff>152399</xdr:rowOff>
    </xdr:from>
    <xdr:to>
      <xdr:col>14</xdr:col>
      <xdr:colOff>139844</xdr:colOff>
      <xdr:row>14</xdr:row>
      <xdr:rowOff>104774</xdr:rowOff>
    </xdr:to>
    <xdr:pic>
      <xdr:nvPicPr>
        <xdr:cNvPr id="3" name="2 Imagen" descr="LOGOTIPO MP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6404" y="723899"/>
          <a:ext cx="3211440" cy="204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view="pageBreakPreview" zoomScale="40" zoomScaleSheetLayoutView="40" workbookViewId="0">
      <selection activeCell="S75" sqref="S75"/>
    </sheetView>
  </sheetViews>
  <sheetFormatPr baseColWidth="10" defaultColWidth="11.42578125" defaultRowHeight="15"/>
  <cols>
    <col min="1" max="16384" width="11.42578125" style="53"/>
  </cols>
  <sheetData/>
  <printOptions horizontalCentered="1" verticalCentered="1"/>
  <pageMargins left="0.70866141732283472" right="0.70866141732283472" top="0.74803149606299213" bottom="0.74803149606299213" header="0.31496062992125984" footer="0.43307086614173229"/>
  <pageSetup paperSize="345" scale="48" orientation="landscape" r:id="rId1"/>
  <headerFooter>
    <oddFooter>&amp;C&amp;P de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4"/>
  <sheetViews>
    <sheetView showGridLines="0" view="pageBreakPreview" zoomScale="130" zoomScaleNormal="130" zoomScaleSheetLayoutView="130" workbookViewId="0">
      <selection activeCell="J21" sqref="J21"/>
    </sheetView>
  </sheetViews>
  <sheetFormatPr baseColWidth="10" defaultColWidth="11.42578125" defaultRowHeight="15"/>
  <cols>
    <col min="1" max="1" width="35.7109375" style="1" customWidth="1"/>
    <col min="2" max="2" width="11.85546875" style="5" customWidth="1"/>
    <col min="3" max="3" width="12.140625" style="1" customWidth="1"/>
    <col min="4" max="4" width="17.140625" style="27" customWidth="1"/>
    <col min="5" max="5" width="17.7109375" style="4" customWidth="1"/>
    <col min="6" max="6" width="11.42578125" style="1"/>
    <col min="7" max="7" width="18.28515625" style="1" bestFit="1" customWidth="1"/>
    <col min="8" max="16384" width="11.42578125" style="1"/>
  </cols>
  <sheetData>
    <row r="1" spans="1:11" s="4" customFormat="1">
      <c r="A1" s="4" t="s">
        <v>0</v>
      </c>
      <c r="B1" s="5"/>
      <c r="C1" s="4" t="s">
        <v>17</v>
      </c>
      <c r="D1" s="27"/>
      <c r="F1" s="10"/>
      <c r="G1" s="10"/>
      <c r="H1" s="10"/>
      <c r="I1" s="10"/>
      <c r="J1" s="10"/>
      <c r="K1" s="10"/>
    </row>
    <row r="2" spans="1:11" s="4" customFormat="1">
      <c r="A2" s="4" t="s">
        <v>1</v>
      </c>
      <c r="B2" s="5"/>
      <c r="C2" s="4" t="s">
        <v>776</v>
      </c>
      <c r="D2" s="27"/>
      <c r="F2" s="10"/>
      <c r="G2" s="10"/>
      <c r="H2" s="10"/>
      <c r="I2" s="10"/>
      <c r="J2" s="10"/>
      <c r="K2" s="10"/>
    </row>
    <row r="3" spans="1:11" s="4" customFormat="1">
      <c r="B3" s="5"/>
      <c r="D3" s="27"/>
      <c r="F3" s="10"/>
      <c r="G3" s="10"/>
      <c r="H3" s="10"/>
      <c r="I3" s="10"/>
      <c r="J3" s="10"/>
      <c r="K3" s="10"/>
    </row>
    <row r="4" spans="1:11" s="4" customFormat="1">
      <c r="B4" s="5"/>
      <c r="D4" s="27"/>
      <c r="F4" s="10"/>
      <c r="G4" s="10"/>
      <c r="H4" s="10"/>
      <c r="I4" s="10"/>
      <c r="J4" s="10"/>
      <c r="K4" s="10"/>
    </row>
    <row r="5" spans="1:11" ht="28.5" customHeight="1">
      <c r="A5" s="220" t="s">
        <v>35</v>
      </c>
      <c r="B5" s="220"/>
      <c r="C5" s="220"/>
      <c r="D5" s="220"/>
      <c r="E5" s="220"/>
      <c r="F5" s="6"/>
      <c r="G5" s="6"/>
      <c r="H5" s="6"/>
      <c r="I5" s="6"/>
      <c r="J5" s="6"/>
      <c r="K5" s="6"/>
    </row>
    <row r="6" spans="1:11" s="3" customFormat="1" ht="47.25">
      <c r="A6" s="9" t="s">
        <v>31</v>
      </c>
      <c r="B6" s="9" t="s">
        <v>32</v>
      </c>
      <c r="C6" s="9" t="s">
        <v>33</v>
      </c>
      <c r="D6" s="28" t="s">
        <v>705</v>
      </c>
      <c r="E6" s="9" t="s">
        <v>34</v>
      </c>
      <c r="F6" s="7"/>
    </row>
    <row r="7" spans="1:11" ht="22.5">
      <c r="A7" s="24" t="s">
        <v>65</v>
      </c>
      <c r="B7" s="73" t="s">
        <v>162</v>
      </c>
      <c r="C7" s="74">
        <f>+'Sección 1 Estructura Presup'!K7</f>
        <v>238716</v>
      </c>
      <c r="D7" s="149">
        <f>+'Sección 1 Estructura Presup'!H7</f>
        <v>479139095</v>
      </c>
      <c r="E7" s="73" t="s">
        <v>177</v>
      </c>
    </row>
    <row r="8" spans="1:11" ht="22.5">
      <c r="A8" s="23" t="s">
        <v>441</v>
      </c>
      <c r="B8" s="73" t="s">
        <v>162</v>
      </c>
      <c r="C8" s="74">
        <f>+'Sección 1 Estructura Presup'!K8</f>
        <v>145111</v>
      </c>
      <c r="D8" s="149">
        <f>+'Sección 1 Estructura Presup'!H8</f>
        <v>0</v>
      </c>
      <c r="E8" s="73" t="s">
        <v>177</v>
      </c>
    </row>
    <row r="9" spans="1:11" ht="22.5">
      <c r="A9" s="24" t="s">
        <v>68</v>
      </c>
      <c r="B9" s="73" t="s">
        <v>162</v>
      </c>
      <c r="C9" s="74">
        <f>+'Sección 1 Estructura Presup'!K9</f>
        <v>107148</v>
      </c>
      <c r="D9" s="149">
        <f>+'Sección 1 Estructura Presup'!H9</f>
        <v>359351157</v>
      </c>
      <c r="E9" s="73" t="s">
        <v>177</v>
      </c>
    </row>
    <row r="10" spans="1:11" ht="22.5">
      <c r="A10" s="23" t="s">
        <v>412</v>
      </c>
      <c r="B10" s="73" t="s">
        <v>162</v>
      </c>
      <c r="C10" s="74">
        <f>+'Sección 1 Estructura Presup'!K10</f>
        <v>102610</v>
      </c>
      <c r="D10" s="149">
        <f>+'Sección 1 Estructura Presup'!H10</f>
        <v>0</v>
      </c>
      <c r="E10" s="73" t="s">
        <v>177</v>
      </c>
    </row>
    <row r="11" spans="1:11" ht="22.5">
      <c r="A11" s="24" t="s">
        <v>71</v>
      </c>
      <c r="B11" s="73" t="s">
        <v>162</v>
      </c>
      <c r="C11" s="74">
        <f>+'Sección 1 Estructura Presup'!K11</f>
        <v>83139</v>
      </c>
      <c r="D11" s="149">
        <f>+'Sección 1 Estructura Presup'!H11</f>
        <v>450480013</v>
      </c>
      <c r="E11" s="73" t="s">
        <v>177</v>
      </c>
    </row>
    <row r="12" spans="1:11" ht="22.5">
      <c r="A12" s="56" t="s">
        <v>446</v>
      </c>
      <c r="B12" s="73" t="s">
        <v>162</v>
      </c>
      <c r="C12" s="74">
        <f>+'Sección 1 Estructura Presup'!K12</f>
        <v>58004</v>
      </c>
      <c r="D12" s="149">
        <f>+'Sección 1 Estructura Presup'!H12</f>
        <v>0</v>
      </c>
      <c r="E12" s="73" t="s">
        <v>177</v>
      </c>
    </row>
    <row r="13" spans="1:11" ht="22.5">
      <c r="A13" s="75" t="s">
        <v>74</v>
      </c>
      <c r="B13" s="73" t="s">
        <v>162</v>
      </c>
      <c r="C13" s="74">
        <f>+'Sección 1 Estructura Presup'!K13</f>
        <v>4889</v>
      </c>
      <c r="D13" s="149">
        <f>+'Sección 1 Estructura Presup'!H13</f>
        <v>46510182</v>
      </c>
      <c r="E13" s="73" t="s">
        <v>177</v>
      </c>
    </row>
    <row r="14" spans="1:11" ht="22.5">
      <c r="A14" s="56" t="s">
        <v>449</v>
      </c>
      <c r="B14" s="73" t="s">
        <v>162</v>
      </c>
      <c r="C14" s="74">
        <f>+'Sección 1 Estructura Presup'!K14</f>
        <v>2176</v>
      </c>
      <c r="D14" s="149">
        <f>+'Sección 1 Estructura Presup'!H14</f>
        <v>0</v>
      </c>
      <c r="E14" s="73" t="s">
        <v>177</v>
      </c>
    </row>
    <row r="15" spans="1:11" ht="22.5">
      <c r="A15" s="75" t="s">
        <v>451</v>
      </c>
      <c r="B15" s="73" t="s">
        <v>162</v>
      </c>
      <c r="C15" s="74">
        <f>+'Sección 1 Estructura Presup'!K15</f>
        <v>1025</v>
      </c>
      <c r="D15" s="149">
        <f>+'Sección 1 Estructura Presup'!H15</f>
        <v>17048904</v>
      </c>
      <c r="E15" s="73" t="s">
        <v>177</v>
      </c>
    </row>
    <row r="16" spans="1:11" ht="22.5">
      <c r="A16" s="56" t="s">
        <v>452</v>
      </c>
      <c r="B16" s="73" t="s">
        <v>162</v>
      </c>
      <c r="C16" s="74">
        <f>+'Sección 1 Estructura Presup'!K16</f>
        <v>1484</v>
      </c>
      <c r="D16" s="149">
        <f>+'Sección 1 Estructura Presup'!H16</f>
        <v>0</v>
      </c>
      <c r="E16" s="73" t="s">
        <v>177</v>
      </c>
    </row>
    <row r="17" spans="1:5" ht="22.5">
      <c r="A17" s="75" t="s">
        <v>455</v>
      </c>
      <c r="B17" s="73" t="s">
        <v>162</v>
      </c>
      <c r="C17" s="74">
        <f>+'Sección 1 Estructura Presup'!K17</f>
        <v>1135</v>
      </c>
      <c r="D17" s="149">
        <f>+'Sección 1 Estructura Presup'!H17</f>
        <v>32816449.07</v>
      </c>
      <c r="E17" s="73" t="s">
        <v>177</v>
      </c>
    </row>
    <row r="18" spans="1:5" ht="22.5">
      <c r="A18" s="56" t="s">
        <v>456</v>
      </c>
      <c r="B18" s="73" t="s">
        <v>162</v>
      </c>
      <c r="C18" s="74">
        <f>+'Sección 1 Estructura Presup'!K18</f>
        <v>1838</v>
      </c>
      <c r="D18" s="149">
        <f>+'Sección 1 Estructura Presup'!H18</f>
        <v>0</v>
      </c>
      <c r="E18" s="73" t="s">
        <v>177</v>
      </c>
    </row>
    <row r="19" spans="1:5" ht="22.5">
      <c r="A19" s="75" t="s">
        <v>458</v>
      </c>
      <c r="B19" s="73" t="s">
        <v>162</v>
      </c>
      <c r="C19" s="74">
        <f>+'Sección 1 Estructura Presup'!K19</f>
        <v>146</v>
      </c>
      <c r="D19" s="149">
        <f>+'Sección 1 Estructura Presup'!H19</f>
        <v>3369747</v>
      </c>
      <c r="E19" s="73" t="s">
        <v>177</v>
      </c>
    </row>
    <row r="20" spans="1:5" ht="22.5">
      <c r="A20" s="56" t="s">
        <v>459</v>
      </c>
      <c r="B20" s="73" t="s">
        <v>162</v>
      </c>
      <c r="C20" s="74">
        <f>+'Sección 1 Estructura Presup'!K20</f>
        <v>165</v>
      </c>
      <c r="D20" s="149">
        <f>+'Sección 1 Estructura Presup'!H20</f>
        <v>0</v>
      </c>
      <c r="E20" s="73" t="s">
        <v>177</v>
      </c>
    </row>
    <row r="21" spans="1:5" ht="22.5">
      <c r="A21" s="75" t="s">
        <v>462</v>
      </c>
      <c r="B21" s="73" t="s">
        <v>162</v>
      </c>
      <c r="C21" s="74">
        <f>+'Sección 1 Estructura Presup'!K21</f>
        <v>1690</v>
      </c>
      <c r="D21" s="149">
        <f>+'Sección 1 Estructura Presup'!H21</f>
        <v>55408239</v>
      </c>
      <c r="E21" s="73" t="s">
        <v>177</v>
      </c>
    </row>
    <row r="22" spans="1:5" ht="22.5">
      <c r="A22" s="56" t="s">
        <v>463</v>
      </c>
      <c r="B22" s="73" t="s">
        <v>162</v>
      </c>
      <c r="C22" s="74">
        <f>+'Sección 1 Estructura Presup'!K22</f>
        <v>2782</v>
      </c>
      <c r="D22" s="149">
        <f>+'Sección 1 Estructura Presup'!H22</f>
        <v>0</v>
      </c>
      <c r="E22" s="73" t="s">
        <v>177</v>
      </c>
    </row>
    <row r="23" spans="1:5" ht="22.5">
      <c r="A23" s="75" t="s">
        <v>465</v>
      </c>
      <c r="B23" s="73" t="s">
        <v>162</v>
      </c>
      <c r="C23" s="74">
        <f>+'Sección 1 Estructura Presup'!K23</f>
        <v>327</v>
      </c>
      <c r="D23" s="149">
        <f>+'Sección 1 Estructura Presup'!H23</f>
        <v>24951531</v>
      </c>
      <c r="E23" s="73" t="s">
        <v>177</v>
      </c>
    </row>
    <row r="24" spans="1:5" ht="22.5">
      <c r="A24" s="56" t="s">
        <v>466</v>
      </c>
      <c r="B24" s="73" t="s">
        <v>162</v>
      </c>
      <c r="C24" s="74">
        <f>+'Sección 1 Estructura Presup'!K24</f>
        <v>623</v>
      </c>
      <c r="D24" s="149">
        <f>+'Sección 1 Estructura Presup'!H24</f>
        <v>0</v>
      </c>
      <c r="E24" s="73" t="s">
        <v>177</v>
      </c>
    </row>
    <row r="25" spans="1:5" ht="22.5">
      <c r="A25" s="75" t="s">
        <v>469</v>
      </c>
      <c r="B25" s="73" t="s">
        <v>162</v>
      </c>
      <c r="C25" s="74">
        <f>+'Sección 1 Estructura Presup'!K25</f>
        <v>224</v>
      </c>
      <c r="D25" s="149">
        <f>+'Sección 1 Estructura Presup'!H25</f>
        <v>18093995.719999999</v>
      </c>
      <c r="E25" s="73" t="s">
        <v>177</v>
      </c>
    </row>
    <row r="26" spans="1:5" ht="22.5">
      <c r="A26" s="56" t="s">
        <v>470</v>
      </c>
      <c r="B26" s="73" t="s">
        <v>162</v>
      </c>
      <c r="C26" s="74">
        <f>+'Sección 1 Estructura Presup'!K26</f>
        <v>315</v>
      </c>
      <c r="D26" s="149">
        <f>+'Sección 1 Estructura Presup'!H26</f>
        <v>0</v>
      </c>
      <c r="E26" s="73" t="s">
        <v>177</v>
      </c>
    </row>
    <row r="27" spans="1:5" ht="22.5">
      <c r="A27" s="75" t="s">
        <v>473</v>
      </c>
      <c r="B27" s="73" t="s">
        <v>162</v>
      </c>
      <c r="C27" s="74">
        <f>+'Sección 1 Estructura Presup'!K27</f>
        <v>3805</v>
      </c>
      <c r="D27" s="149">
        <f>+'Sección 1 Estructura Presup'!H27</f>
        <v>11973130</v>
      </c>
      <c r="E27" s="73" t="s">
        <v>177</v>
      </c>
    </row>
    <row r="28" spans="1:5" ht="22.5">
      <c r="A28" s="56" t="s">
        <v>474</v>
      </c>
      <c r="B28" s="73" t="s">
        <v>162</v>
      </c>
      <c r="C28" s="74">
        <f>+'Sección 1 Estructura Presup'!K28</f>
        <v>2432</v>
      </c>
      <c r="D28" s="149">
        <f>+'Sección 1 Estructura Presup'!H28</f>
        <v>0</v>
      </c>
      <c r="E28" s="73" t="s">
        <v>177</v>
      </c>
    </row>
    <row r="29" spans="1:5" ht="22.5">
      <c r="A29" s="75" t="s">
        <v>476</v>
      </c>
      <c r="B29" s="73" t="s">
        <v>162</v>
      </c>
      <c r="C29" s="74">
        <f>+'Sección 1 Estructura Presup'!K29</f>
        <v>156</v>
      </c>
      <c r="D29" s="149">
        <f>+'Sección 1 Estructura Presup'!H29</f>
        <v>20272012</v>
      </c>
      <c r="E29" s="73" t="s">
        <v>177</v>
      </c>
    </row>
    <row r="30" spans="1:5" ht="22.5">
      <c r="A30" s="56" t="s">
        <v>477</v>
      </c>
      <c r="B30" s="73" t="s">
        <v>162</v>
      </c>
      <c r="C30" s="74">
        <f>+'Sección 1 Estructura Presup'!K30</f>
        <v>418</v>
      </c>
      <c r="D30" s="149">
        <f>+'Sección 1 Estructura Presup'!H30</f>
        <v>0</v>
      </c>
      <c r="E30" s="73" t="s">
        <v>177</v>
      </c>
    </row>
    <row r="31" spans="1:5" ht="22.5">
      <c r="A31" s="75" t="s">
        <v>480</v>
      </c>
      <c r="B31" s="73" t="s">
        <v>162</v>
      </c>
      <c r="C31" s="74">
        <f>+'Sección 1 Estructura Presup'!K31</f>
        <v>570</v>
      </c>
      <c r="D31" s="149">
        <f>+'Sección 1 Estructura Presup'!H31</f>
        <v>5514111</v>
      </c>
      <c r="E31" s="73" t="s">
        <v>177</v>
      </c>
    </row>
    <row r="32" spans="1:5" ht="22.5">
      <c r="A32" s="56" t="s">
        <v>481</v>
      </c>
      <c r="B32" s="73" t="s">
        <v>162</v>
      </c>
      <c r="C32" s="74">
        <f>+'Sección 1 Estructura Presup'!K32</f>
        <v>106</v>
      </c>
      <c r="D32" s="149">
        <f>+'Sección 1 Estructura Presup'!H32</f>
        <v>0</v>
      </c>
      <c r="E32" s="73" t="s">
        <v>177</v>
      </c>
    </row>
    <row r="33" spans="1:5" ht="22.5">
      <c r="A33" s="75" t="s">
        <v>104</v>
      </c>
      <c r="B33" s="73" t="s">
        <v>162</v>
      </c>
      <c r="C33" s="74">
        <f>+'Sección 1 Estructura Presup'!K33</f>
        <v>300</v>
      </c>
      <c r="D33" s="149">
        <f>+'Sección 1 Estructura Presup'!H33</f>
        <v>12989129</v>
      </c>
      <c r="E33" s="73" t="s">
        <v>177</v>
      </c>
    </row>
    <row r="34" spans="1:5" ht="22.5">
      <c r="A34" s="56" t="s">
        <v>483</v>
      </c>
      <c r="B34" s="73" t="s">
        <v>162</v>
      </c>
      <c r="C34" s="74">
        <f>+'Sección 1 Estructura Presup'!K34</f>
        <v>440</v>
      </c>
      <c r="D34" s="149">
        <f>+'Sección 1 Estructura Presup'!H34</f>
        <v>0</v>
      </c>
      <c r="E34" s="73" t="s">
        <v>177</v>
      </c>
    </row>
    <row r="35" spans="1:5">
      <c r="A35" s="79" t="s">
        <v>617</v>
      </c>
      <c r="B35" s="73" t="s">
        <v>164</v>
      </c>
      <c r="C35" s="74">
        <f>+'Sección 1 Estructura Presup'!K35</f>
        <v>12</v>
      </c>
      <c r="D35" s="149">
        <f>+'Sección 1 Estructura Presup'!H35</f>
        <v>4238518</v>
      </c>
      <c r="E35" s="73" t="s">
        <v>177</v>
      </c>
    </row>
    <row r="36" spans="1:5" ht="33.75">
      <c r="A36" s="56" t="s">
        <v>486</v>
      </c>
      <c r="B36" s="73" t="s">
        <v>164</v>
      </c>
      <c r="C36" s="74">
        <f>+'Sección 1 Estructura Presup'!K36</f>
        <v>12</v>
      </c>
      <c r="D36" s="149">
        <f>+'Sección 1 Estructura Presup'!H36</f>
        <v>0</v>
      </c>
      <c r="E36" s="73" t="s">
        <v>177</v>
      </c>
    </row>
    <row r="37" spans="1:5" ht="22.5">
      <c r="A37" s="75" t="s">
        <v>489</v>
      </c>
      <c r="B37" s="73" t="s">
        <v>162</v>
      </c>
      <c r="C37" s="74">
        <f>+'Sección 1 Estructura Presup'!K37</f>
        <v>5740</v>
      </c>
      <c r="D37" s="149">
        <f>+'Sección 1 Estructura Presup'!H37</f>
        <v>72913805</v>
      </c>
      <c r="E37" s="73" t="s">
        <v>177</v>
      </c>
    </row>
    <row r="38" spans="1:5" ht="22.5">
      <c r="A38" s="56" t="s">
        <v>490</v>
      </c>
      <c r="B38" s="73" t="s">
        <v>162</v>
      </c>
      <c r="C38" s="74">
        <f>+'Sección 1 Estructura Presup'!K38</f>
        <v>4781</v>
      </c>
      <c r="D38" s="149">
        <f>+'Sección 1 Estructura Presup'!H38</f>
        <v>0</v>
      </c>
      <c r="E38" s="73" t="s">
        <v>177</v>
      </c>
    </row>
    <row r="39" spans="1:5">
      <c r="A39" s="75" t="s">
        <v>493</v>
      </c>
      <c r="B39" s="73" t="s">
        <v>162</v>
      </c>
      <c r="C39" s="74">
        <f>+'Sección 1 Estructura Presup'!K39</f>
        <v>800</v>
      </c>
      <c r="D39" s="149">
        <f>+'Sección 1 Estructura Presup'!H39</f>
        <v>26674610</v>
      </c>
      <c r="E39" s="73" t="s">
        <v>177</v>
      </c>
    </row>
    <row r="40" spans="1:5" ht="22.5">
      <c r="A40" s="56" t="s">
        <v>494</v>
      </c>
      <c r="B40" s="73" t="s">
        <v>162</v>
      </c>
      <c r="C40" s="74">
        <f>+'Sección 1 Estructura Presup'!K40</f>
        <v>965</v>
      </c>
      <c r="D40" s="149">
        <f>+'Sección 1 Estructura Presup'!H40</f>
        <v>0</v>
      </c>
      <c r="E40" s="73" t="s">
        <v>177</v>
      </c>
    </row>
    <row r="41" spans="1:5">
      <c r="A41" s="75" t="s">
        <v>115</v>
      </c>
      <c r="B41" s="73" t="s">
        <v>162</v>
      </c>
      <c r="C41" s="74">
        <f>+'Sección 1 Estructura Presup'!K41</f>
        <v>340</v>
      </c>
      <c r="D41" s="149">
        <f>+'Sección 1 Estructura Presup'!H41</f>
        <v>6590626</v>
      </c>
      <c r="E41" s="73" t="s">
        <v>177</v>
      </c>
    </row>
    <row r="42" spans="1:5" ht="22.5">
      <c r="A42" s="56" t="s">
        <v>497</v>
      </c>
      <c r="B42" s="73" t="s">
        <v>162</v>
      </c>
      <c r="C42" s="74">
        <f>+'Sección 1 Estructura Presup'!K42</f>
        <v>283</v>
      </c>
      <c r="D42" s="149">
        <f>+'Sección 1 Estructura Presup'!H42</f>
        <v>0</v>
      </c>
      <c r="E42" s="73" t="s">
        <v>177</v>
      </c>
    </row>
    <row r="43" spans="1:5">
      <c r="A43" s="75" t="s">
        <v>118</v>
      </c>
      <c r="B43" s="73" t="s">
        <v>162</v>
      </c>
      <c r="C43" s="74">
        <f>+'Sección 1 Estructura Presup'!K43</f>
        <v>41342</v>
      </c>
      <c r="D43" s="149">
        <f>+'Sección 1 Estructura Presup'!H43</f>
        <v>60742622</v>
      </c>
      <c r="E43" s="73" t="s">
        <v>177</v>
      </c>
    </row>
    <row r="44" spans="1:5" ht="22.5">
      <c r="A44" s="56" t="s">
        <v>500</v>
      </c>
      <c r="B44" s="73" t="s">
        <v>162</v>
      </c>
      <c r="C44" s="74">
        <f>+'Sección 1 Estructura Presup'!K44</f>
        <v>41342</v>
      </c>
      <c r="D44" s="149">
        <f>+'Sección 1 Estructura Presup'!H44</f>
        <v>0</v>
      </c>
      <c r="E44" s="73" t="s">
        <v>177</v>
      </c>
    </row>
    <row r="45" spans="1:5">
      <c r="A45" s="75" t="s">
        <v>501</v>
      </c>
      <c r="B45" s="73" t="s">
        <v>162</v>
      </c>
      <c r="C45" s="74">
        <f>+'Sección 1 Estructura Presup'!K45</f>
        <v>8060</v>
      </c>
      <c r="D45" s="149">
        <f>+'Sección 1 Estructura Presup'!H45</f>
        <v>13928348</v>
      </c>
      <c r="E45" s="73" t="s">
        <v>177</v>
      </c>
    </row>
    <row r="46" spans="1:5">
      <c r="A46" s="56" t="s">
        <v>502</v>
      </c>
      <c r="B46" s="73" t="s">
        <v>162</v>
      </c>
      <c r="C46" s="74">
        <f>+'Sección 1 Estructura Presup'!K46</f>
        <v>28109</v>
      </c>
      <c r="D46" s="149">
        <f>+'Sección 1 Estructura Presup'!H46</f>
        <v>0</v>
      </c>
      <c r="E46" s="73" t="s">
        <v>177</v>
      </c>
    </row>
    <row r="47" spans="1:5" s="2" customFormat="1" ht="15.75">
      <c r="A47" s="75" t="s">
        <v>503</v>
      </c>
      <c r="B47" s="78" t="s">
        <v>552</v>
      </c>
      <c r="C47" s="74">
        <f>+'Sección 1 Estructura Presup'!K47</f>
        <v>3200</v>
      </c>
      <c r="D47" s="149">
        <f>+'Sección 1 Estructura Presup'!H47</f>
        <v>8233360</v>
      </c>
      <c r="E47" s="73" t="s">
        <v>177</v>
      </c>
    </row>
    <row r="48" spans="1:5" s="2" customFormat="1" ht="22.5">
      <c r="A48" s="56" t="s">
        <v>504</v>
      </c>
      <c r="B48" s="73" t="s">
        <v>164</v>
      </c>
      <c r="C48" s="74">
        <f>+'Sección 1 Estructura Presup'!K48</f>
        <v>181</v>
      </c>
      <c r="D48" s="149">
        <f>+'Sección 1 Estructura Presup'!H48</f>
        <v>0</v>
      </c>
      <c r="E48" s="73" t="s">
        <v>177</v>
      </c>
    </row>
    <row r="49" spans="1:5" s="2" customFormat="1" ht="22.5">
      <c r="A49" s="75" t="s">
        <v>505</v>
      </c>
      <c r="B49" s="78" t="s">
        <v>164</v>
      </c>
      <c r="C49" s="74">
        <f>+'Sección 1 Estructura Presup'!K49</f>
        <v>9973</v>
      </c>
      <c r="D49" s="149">
        <f>+'Sección 1 Estructura Presup'!H49</f>
        <v>17255870</v>
      </c>
      <c r="E49" s="73" t="s">
        <v>177</v>
      </c>
    </row>
    <row r="50" spans="1:5" s="2" customFormat="1" ht="22.5">
      <c r="A50" s="23" t="s">
        <v>506</v>
      </c>
      <c r="B50" s="76" t="s">
        <v>164</v>
      </c>
      <c r="C50" s="74">
        <f>+'Sección 1 Estructura Presup'!K50</f>
        <v>9973</v>
      </c>
      <c r="D50" s="149">
        <f>+'Sección 1 Estructura Presup'!H50</f>
        <v>0</v>
      </c>
      <c r="E50" s="73" t="s">
        <v>177</v>
      </c>
    </row>
    <row r="51" spans="1:5" s="2" customFormat="1" ht="15.75">
      <c r="A51" s="24" t="s">
        <v>126</v>
      </c>
      <c r="B51" s="77" t="s">
        <v>164</v>
      </c>
      <c r="C51" s="74">
        <f>+'Sección 1 Estructura Presup'!K51</f>
        <v>24</v>
      </c>
      <c r="D51" s="149">
        <f>+'Sección 1 Estructura Presup'!H51</f>
        <v>23128798</v>
      </c>
      <c r="E51" s="73" t="s">
        <v>177</v>
      </c>
    </row>
    <row r="52" spans="1:5" s="2" customFormat="1" ht="15.75">
      <c r="A52" s="23" t="s">
        <v>126</v>
      </c>
      <c r="B52" s="76" t="s">
        <v>162</v>
      </c>
      <c r="C52" s="74">
        <f>+'Sección 1 Estructura Presup'!K52</f>
        <v>24</v>
      </c>
      <c r="D52" s="149">
        <f>+'Sección 1 Estructura Presup'!H52</f>
        <v>0</v>
      </c>
      <c r="E52" s="73" t="s">
        <v>177</v>
      </c>
    </row>
    <row r="53" spans="1:5" s="2" customFormat="1" ht="15.75">
      <c r="A53" s="24" t="s">
        <v>128</v>
      </c>
      <c r="B53" s="77" t="s">
        <v>162</v>
      </c>
      <c r="C53" s="74">
        <f>+'Sección 1 Estructura Presup'!K53</f>
        <v>427</v>
      </c>
      <c r="D53" s="149">
        <f>+'Sección 1 Estructura Presup'!H53</f>
        <v>20279652</v>
      </c>
      <c r="E53" s="73" t="s">
        <v>177</v>
      </c>
    </row>
    <row r="54" spans="1:5" s="2" customFormat="1" ht="22.5">
      <c r="A54" s="23" t="s">
        <v>394</v>
      </c>
      <c r="B54" s="76" t="s">
        <v>162</v>
      </c>
      <c r="C54" s="74">
        <f>+'Sección 1 Estructura Presup'!K54</f>
        <v>448</v>
      </c>
      <c r="D54" s="149">
        <f>+'Sección 1 Estructura Presup'!H54</f>
        <v>0</v>
      </c>
      <c r="E54" s="73" t="s">
        <v>177</v>
      </c>
    </row>
    <row r="55" spans="1:5" s="2" customFormat="1" ht="22.5">
      <c r="A55" s="24" t="s">
        <v>511</v>
      </c>
      <c r="B55" s="77" t="s">
        <v>162</v>
      </c>
      <c r="C55" s="74">
        <f>+'Sección 1 Estructura Presup'!K55</f>
        <v>3720</v>
      </c>
      <c r="D55" s="149">
        <f>+'Sección 1 Estructura Presup'!H55</f>
        <v>54329935</v>
      </c>
      <c r="E55" s="73" t="s">
        <v>177</v>
      </c>
    </row>
    <row r="56" spans="1:5" s="2" customFormat="1" ht="22.5">
      <c r="A56" s="23" t="s">
        <v>512</v>
      </c>
      <c r="B56" s="76" t="s">
        <v>162</v>
      </c>
      <c r="C56" s="74">
        <f>+'Sección 1 Estructura Presup'!K56</f>
        <v>3197</v>
      </c>
      <c r="D56" s="149">
        <f>+'Sección 1 Estructura Presup'!H56</f>
        <v>0</v>
      </c>
      <c r="E56" s="73" t="s">
        <v>177</v>
      </c>
    </row>
    <row r="57" spans="1:5" ht="22.5">
      <c r="A57" s="75" t="s">
        <v>515</v>
      </c>
      <c r="B57" s="77" t="s">
        <v>162</v>
      </c>
      <c r="C57" s="74">
        <f>+'Sección 1 Estructura Presup'!K57</f>
        <v>57</v>
      </c>
      <c r="D57" s="149">
        <f>+'Sección 1 Estructura Presup'!H57</f>
        <v>4168522</v>
      </c>
      <c r="E57" s="73" t="s">
        <v>177</v>
      </c>
    </row>
    <row r="58" spans="1:5" ht="22.5">
      <c r="A58" s="56" t="s">
        <v>396</v>
      </c>
      <c r="B58" s="76" t="s">
        <v>162</v>
      </c>
      <c r="C58" s="74">
        <f>+'Sección 1 Estructura Presup'!K58</f>
        <v>150</v>
      </c>
      <c r="D58" s="149">
        <f>+'Sección 1 Estructura Presup'!H58</f>
        <v>0</v>
      </c>
      <c r="E58" s="73" t="s">
        <v>177</v>
      </c>
    </row>
    <row r="59" spans="1:5">
      <c r="A59" s="75" t="s">
        <v>137</v>
      </c>
      <c r="B59" s="78" t="s">
        <v>164</v>
      </c>
      <c r="C59" s="74">
        <f>+'Sección 1 Estructura Presup'!K59</f>
        <v>12</v>
      </c>
      <c r="D59" s="149">
        <f>+'Sección 1 Estructura Presup'!H59</f>
        <v>3275806</v>
      </c>
      <c r="E59" s="73" t="s">
        <v>177</v>
      </c>
    </row>
    <row r="60" spans="1:5">
      <c r="A60" s="56" t="s">
        <v>137</v>
      </c>
      <c r="B60" s="73" t="s">
        <v>164</v>
      </c>
      <c r="C60" s="74">
        <f>+'Sección 1 Estructura Presup'!K60</f>
        <v>12</v>
      </c>
      <c r="D60" s="149">
        <f>+'Sección 1 Estructura Presup'!H60</f>
        <v>0</v>
      </c>
      <c r="E60" s="73" t="s">
        <v>177</v>
      </c>
    </row>
    <row r="61" spans="1:5">
      <c r="A61" s="75" t="s">
        <v>268</v>
      </c>
      <c r="B61" s="78" t="s">
        <v>162</v>
      </c>
      <c r="C61" s="74">
        <f>+'Sección 1 Estructura Presup'!K61</f>
        <v>125</v>
      </c>
      <c r="D61" s="149">
        <f>+'Sección 1 Estructura Presup'!H61</f>
        <v>9213849</v>
      </c>
      <c r="E61" s="73" t="s">
        <v>177</v>
      </c>
    </row>
    <row r="62" spans="1:5" ht="22.5">
      <c r="A62" s="56" t="s">
        <v>517</v>
      </c>
      <c r="B62" s="73" t="s">
        <v>162</v>
      </c>
      <c r="C62" s="74">
        <f>+'Sección 1 Estructura Presup'!K62</f>
        <v>232</v>
      </c>
      <c r="D62" s="149">
        <f>+'Sección 1 Estructura Presup'!H62</f>
        <v>0</v>
      </c>
      <c r="E62" s="73" t="s">
        <v>177</v>
      </c>
    </row>
    <row r="63" spans="1:5" ht="33.75">
      <c r="A63" s="75" t="s">
        <v>282</v>
      </c>
      <c r="B63" s="78" t="s">
        <v>162</v>
      </c>
      <c r="C63" s="74">
        <f>+'Sección 1 Estructura Presup'!K63</f>
        <v>132</v>
      </c>
      <c r="D63" s="149">
        <f>+'Sección 1 Estructura Presup'!H63</f>
        <v>5368264</v>
      </c>
      <c r="E63" s="73" t="s">
        <v>177</v>
      </c>
    </row>
    <row r="64" spans="1:5" ht="33.75">
      <c r="A64" s="56" t="s">
        <v>399</v>
      </c>
      <c r="B64" s="73" t="s">
        <v>162</v>
      </c>
      <c r="C64" s="74">
        <f>+'Sección 1 Estructura Presup'!K64</f>
        <v>126</v>
      </c>
      <c r="D64" s="149">
        <f>+'Sección 1 Estructura Presup'!H64</f>
        <v>0</v>
      </c>
      <c r="E64" s="73" t="s">
        <v>177</v>
      </c>
    </row>
    <row r="65" spans="1:5" ht="22.5">
      <c r="A65" s="75" t="s">
        <v>289</v>
      </c>
      <c r="B65" s="78" t="s">
        <v>162</v>
      </c>
      <c r="C65" s="74">
        <f>+'Sección 1 Estructura Presup'!K65</f>
        <v>240</v>
      </c>
      <c r="D65" s="149">
        <f>+'Sección 1 Estructura Presup'!H65</f>
        <v>10160398</v>
      </c>
      <c r="E65" s="73" t="s">
        <v>177</v>
      </c>
    </row>
    <row r="66" spans="1:5" ht="22.5">
      <c r="A66" s="56" t="s">
        <v>400</v>
      </c>
      <c r="B66" s="73" t="s">
        <v>162</v>
      </c>
      <c r="C66" s="74">
        <f>+'Sección 1 Estructura Presup'!K66</f>
        <v>846</v>
      </c>
      <c r="D66" s="149">
        <f>+'Sección 1 Estructura Presup'!H66</f>
        <v>0</v>
      </c>
      <c r="E66" s="73" t="s">
        <v>177</v>
      </c>
    </row>
    <row r="67" spans="1:5" ht="22.5">
      <c r="A67" s="75" t="s">
        <v>296</v>
      </c>
      <c r="B67" s="78" t="s">
        <v>162</v>
      </c>
      <c r="C67" s="74">
        <f>+'Sección 1 Estructura Presup'!K67</f>
        <v>200</v>
      </c>
      <c r="D67" s="149">
        <f>+'Sección 1 Estructura Presup'!H67</f>
        <v>10256212</v>
      </c>
      <c r="E67" s="73" t="s">
        <v>177</v>
      </c>
    </row>
    <row r="68" spans="1:5" ht="22.5">
      <c r="A68" s="56" t="s">
        <v>526</v>
      </c>
      <c r="B68" s="73" t="s">
        <v>162</v>
      </c>
      <c r="C68" s="74">
        <f>+'Sección 1 Estructura Presup'!K68</f>
        <v>433</v>
      </c>
      <c r="D68" s="149">
        <f>+'Sección 1 Estructura Presup'!H68</f>
        <v>0</v>
      </c>
      <c r="E68" s="73" t="s">
        <v>177</v>
      </c>
    </row>
    <row r="69" spans="1:5" ht="22.5">
      <c r="A69" s="75" t="s">
        <v>528</v>
      </c>
      <c r="B69" s="73" t="s">
        <v>162</v>
      </c>
      <c r="C69" s="74">
        <f>+'Sección 1 Estructura Presup'!K69</f>
        <v>36</v>
      </c>
      <c r="D69" s="149">
        <f>+'Sección 1 Estructura Presup'!H69</f>
        <v>5689879</v>
      </c>
      <c r="E69" s="73" t="s">
        <v>177</v>
      </c>
    </row>
    <row r="70" spans="1:5" ht="22.5">
      <c r="A70" s="56" t="s">
        <v>529</v>
      </c>
      <c r="B70" s="73" t="s">
        <v>162</v>
      </c>
      <c r="C70" s="74">
        <f>+'Sección 1 Estructura Presup'!K70</f>
        <v>4</v>
      </c>
      <c r="D70" s="149">
        <f>+'Sección 1 Estructura Presup'!H70</f>
        <v>0</v>
      </c>
      <c r="E70" s="73" t="s">
        <v>177</v>
      </c>
    </row>
    <row r="71" spans="1:5" ht="22.5">
      <c r="A71" s="75" t="s">
        <v>532</v>
      </c>
      <c r="B71" s="73" t="s">
        <v>162</v>
      </c>
      <c r="C71" s="74">
        <f>+'Sección 1 Estructura Presup'!K71</f>
        <v>52</v>
      </c>
      <c r="D71" s="149">
        <f>+'Sección 1 Estructura Presup'!H71</f>
        <v>2930145</v>
      </c>
      <c r="E71" s="73" t="s">
        <v>177</v>
      </c>
    </row>
    <row r="72" spans="1:5" ht="22.5">
      <c r="A72" s="56" t="s">
        <v>533</v>
      </c>
      <c r="B72" s="73" t="s">
        <v>162</v>
      </c>
      <c r="C72" s="74">
        <f>+'Sección 1 Estructura Presup'!K72</f>
        <v>24</v>
      </c>
      <c r="D72" s="149">
        <f>+'Sección 1 Estructura Presup'!H72</f>
        <v>0</v>
      </c>
      <c r="E72" s="73" t="s">
        <v>177</v>
      </c>
    </row>
    <row r="73" spans="1:5" ht="22.5">
      <c r="A73" s="75" t="s">
        <v>335</v>
      </c>
      <c r="B73" s="73" t="s">
        <v>162</v>
      </c>
      <c r="C73" s="74">
        <f>+'Sección 1 Estructura Presup'!K73</f>
        <v>8</v>
      </c>
      <c r="D73" s="149">
        <f>+'Sección 1 Estructura Presup'!H73</f>
        <v>1094701</v>
      </c>
      <c r="E73" s="73" t="s">
        <v>177</v>
      </c>
    </row>
    <row r="74" spans="1:5" ht="22.5">
      <c r="A74" s="56" t="s">
        <v>405</v>
      </c>
      <c r="B74" s="73" t="s">
        <v>162</v>
      </c>
      <c r="C74" s="74">
        <f>+'Sección 1 Estructura Presup'!K74</f>
        <v>4</v>
      </c>
      <c r="D74" s="149">
        <f>+'Sección 1 Estructura Presup'!H74</f>
        <v>0</v>
      </c>
      <c r="E74" s="73" t="s">
        <v>177</v>
      </c>
    </row>
    <row r="75" spans="1:5" ht="22.5">
      <c r="A75" s="75" t="s">
        <v>336</v>
      </c>
      <c r="B75" s="73" t="s">
        <v>162</v>
      </c>
      <c r="C75" s="74">
        <f>+'Sección 1 Estructura Presup'!K75</f>
        <v>12</v>
      </c>
      <c r="D75" s="149">
        <f>+'Sección 1 Estructura Presup'!H75</f>
        <v>20402476.780000001</v>
      </c>
      <c r="E75" s="73" t="s">
        <v>177</v>
      </c>
    </row>
    <row r="76" spans="1:5" ht="22.5">
      <c r="A76" s="56" t="s">
        <v>538</v>
      </c>
      <c r="B76" s="73" t="s">
        <v>162</v>
      </c>
      <c r="C76" s="74">
        <f>+'Sección 1 Estructura Presup'!K76</f>
        <v>12</v>
      </c>
      <c r="D76" s="149">
        <f>+'Sección 1 Estructura Presup'!H76</f>
        <v>0</v>
      </c>
      <c r="E76" s="73" t="s">
        <v>177</v>
      </c>
    </row>
    <row r="77" spans="1:5" ht="22.5">
      <c r="A77" s="75" t="s">
        <v>337</v>
      </c>
      <c r="B77" s="73" t="s">
        <v>162</v>
      </c>
      <c r="C77" s="74">
        <f>+'Sección 1 Estructura Presup'!K77</f>
        <v>8</v>
      </c>
      <c r="D77" s="149">
        <f>+'Sección 1 Estructura Presup'!H77</f>
        <v>11308158</v>
      </c>
      <c r="E77" s="73" t="s">
        <v>177</v>
      </c>
    </row>
    <row r="78" spans="1:5" ht="22.5">
      <c r="A78" s="56" t="s">
        <v>408</v>
      </c>
      <c r="B78" s="73" t="s">
        <v>162</v>
      </c>
      <c r="C78" s="74">
        <f>+'Sección 1 Estructura Presup'!K78</f>
        <v>17</v>
      </c>
      <c r="D78" s="149">
        <f>+'Sección 1 Estructura Presup'!H78</f>
        <v>0</v>
      </c>
      <c r="E78" s="73" t="s">
        <v>177</v>
      </c>
    </row>
    <row r="79" spans="1:5" ht="22.5">
      <c r="A79" s="93" t="s">
        <v>605</v>
      </c>
      <c r="B79" s="73" t="s">
        <v>162</v>
      </c>
      <c r="C79" s="74">
        <f>+'Sección 1 Estructura Presup'!K79</f>
        <v>460</v>
      </c>
      <c r="D79" s="149">
        <f>+'Sección 1 Estructura Presup'!H79</f>
        <v>7333776</v>
      </c>
      <c r="E79" s="73" t="s">
        <v>177</v>
      </c>
    </row>
    <row r="80" spans="1:5" ht="33.75">
      <c r="A80" s="56" t="s">
        <v>606</v>
      </c>
      <c r="B80" s="73" t="s">
        <v>162</v>
      </c>
      <c r="C80" s="74">
        <f>+'Sección 1 Estructura Presup'!K80</f>
        <v>382</v>
      </c>
      <c r="D80" s="149">
        <f>+'Sección 1 Estructura Presup'!H80</f>
        <v>0</v>
      </c>
      <c r="E80" s="73" t="s">
        <v>177</v>
      </c>
    </row>
    <row r="81" spans="1:5" ht="22.5">
      <c r="A81" s="93" t="s">
        <v>610</v>
      </c>
      <c r="B81" s="73" t="s">
        <v>162</v>
      </c>
      <c r="C81" s="74">
        <f>+'Sección 1 Estructura Presup'!K81</f>
        <v>12</v>
      </c>
      <c r="D81" s="149">
        <f>+'Sección 1 Estructura Presup'!H81</f>
        <v>4569382</v>
      </c>
      <c r="E81" s="73" t="s">
        <v>177</v>
      </c>
    </row>
    <row r="82" spans="1:5" ht="22.5">
      <c r="A82" s="56" t="s">
        <v>611</v>
      </c>
      <c r="B82" s="73" t="s">
        <v>162</v>
      </c>
      <c r="C82" s="74">
        <f>+'Sección 1 Estructura Presup'!K82</f>
        <v>12</v>
      </c>
      <c r="D82" s="149">
        <f>+'Sección 1 Estructura Presup'!H82</f>
        <v>0</v>
      </c>
      <c r="E82" s="73" t="s">
        <v>177</v>
      </c>
    </row>
    <row r="83" spans="1:5" ht="22.5">
      <c r="A83" s="75" t="s">
        <v>138</v>
      </c>
      <c r="B83" s="73" t="s">
        <v>162</v>
      </c>
      <c r="C83" s="74">
        <f>+'Sección 1 Estructura Presup'!K83</f>
        <v>3996</v>
      </c>
      <c r="D83" s="149">
        <f>+'Sección 1 Estructura Presup'!H83</f>
        <v>40810768</v>
      </c>
      <c r="E83" s="73" t="s">
        <v>177</v>
      </c>
    </row>
    <row r="84" spans="1:5" ht="22.5">
      <c r="A84" s="56" t="s">
        <v>541</v>
      </c>
      <c r="B84" s="73" t="s">
        <v>162</v>
      </c>
      <c r="C84" s="74">
        <f>+'Sección 1 Estructura Presup'!K84</f>
        <v>4745</v>
      </c>
      <c r="D84" s="149">
        <f>+'Sección 1 Estructura Presup'!H84</f>
        <v>0</v>
      </c>
      <c r="E84" s="73" t="s">
        <v>177</v>
      </c>
    </row>
    <row r="85" spans="1:5">
      <c r="A85" s="75" t="s">
        <v>142</v>
      </c>
      <c r="B85" s="73" t="s">
        <v>162</v>
      </c>
      <c r="C85" s="74">
        <f>+'Sección 1 Estructura Presup'!K85</f>
        <v>52775</v>
      </c>
      <c r="D85" s="149">
        <f>+'Sección 1 Estructura Presup'!H85</f>
        <v>173429185</v>
      </c>
      <c r="E85" s="73" t="s">
        <v>177</v>
      </c>
    </row>
    <row r="86" spans="1:5">
      <c r="A86" s="56" t="s">
        <v>544</v>
      </c>
      <c r="B86" s="73" t="s">
        <v>162</v>
      </c>
      <c r="C86" s="74">
        <f>+'Sección 1 Estructura Presup'!K86</f>
        <v>42592</v>
      </c>
      <c r="D86" s="149">
        <f>+'Sección 1 Estructura Presup'!H86</f>
        <v>0</v>
      </c>
      <c r="E86" s="73" t="s">
        <v>177</v>
      </c>
    </row>
    <row r="87" spans="1:5">
      <c r="A87" s="75" t="s">
        <v>147</v>
      </c>
      <c r="B87" s="73" t="s">
        <v>163</v>
      </c>
      <c r="C87" s="74">
        <f>+'Sección 1 Estructura Presup'!K87</f>
        <v>40617</v>
      </c>
      <c r="D87" s="149">
        <f>+'Sección 1 Estructura Presup'!H87</f>
        <v>6049508</v>
      </c>
      <c r="E87" s="73" t="s">
        <v>177</v>
      </c>
    </row>
    <row r="88" spans="1:5" ht="22.5">
      <c r="A88" s="23" t="s">
        <v>148</v>
      </c>
      <c r="B88" s="73" t="s">
        <v>163</v>
      </c>
      <c r="C88" s="74">
        <f>+'Sección 1 Estructura Presup'!K88</f>
        <v>3238</v>
      </c>
      <c r="D88" s="149">
        <f>+'Sección 1 Estructura Presup'!H88</f>
        <v>0</v>
      </c>
      <c r="E88" s="73" t="s">
        <v>177</v>
      </c>
    </row>
    <row r="89" spans="1:5">
      <c r="A89" s="69" t="s">
        <v>152</v>
      </c>
      <c r="B89" s="73" t="s">
        <v>164</v>
      </c>
      <c r="C89" s="74">
        <f>+'Sección 1 Estructura Presup'!K89</f>
        <v>29500</v>
      </c>
      <c r="D89" s="149">
        <f>+'Sección 1 Estructura Presup'!H89</f>
        <v>139932167</v>
      </c>
      <c r="E89" s="73" t="s">
        <v>177</v>
      </c>
    </row>
    <row r="90" spans="1:5" ht="22.5">
      <c r="A90" s="70" t="s">
        <v>153</v>
      </c>
      <c r="B90" s="73" t="s">
        <v>164</v>
      </c>
      <c r="C90" s="74">
        <f>+'Sección 1 Estructura Presup'!K90</f>
        <v>29500</v>
      </c>
      <c r="D90" s="149">
        <f>+'Sección 1 Estructura Presup'!H90</f>
        <v>0</v>
      </c>
      <c r="E90" s="73" t="s">
        <v>177</v>
      </c>
    </row>
    <row r="91" spans="1:5">
      <c r="A91" s="69" t="s">
        <v>547</v>
      </c>
      <c r="B91" s="73" t="s">
        <v>164</v>
      </c>
      <c r="C91" s="74">
        <f>+'Sección 1 Estructura Presup'!K91</f>
        <v>420</v>
      </c>
      <c r="D91" s="149">
        <f>+'Sección 1 Estructura Presup'!H91</f>
        <v>89460341</v>
      </c>
      <c r="E91" s="73" t="s">
        <v>177</v>
      </c>
    </row>
    <row r="92" spans="1:5" ht="22.5">
      <c r="A92" s="70" t="s">
        <v>548</v>
      </c>
      <c r="B92" s="73" t="s">
        <v>164</v>
      </c>
      <c r="C92" s="74">
        <f>+'Sección 1 Estructura Presup'!K92</f>
        <v>420</v>
      </c>
      <c r="D92" s="149">
        <f>+'Sección 1 Estructura Presup'!H92</f>
        <v>0</v>
      </c>
      <c r="E92" s="73" t="s">
        <v>177</v>
      </c>
    </row>
    <row r="93" spans="1:5">
      <c r="A93" s="69" t="s">
        <v>549</v>
      </c>
      <c r="B93" s="73" t="s">
        <v>552</v>
      </c>
      <c r="C93" s="74">
        <f>+'Sección 1 Estructura Presup'!K93</f>
        <v>4500500</v>
      </c>
      <c r="D93" s="149">
        <f>+'Sección 1 Estructura Presup'!H93</f>
        <v>40536089.57</v>
      </c>
      <c r="E93" s="73" t="s">
        <v>177</v>
      </c>
    </row>
    <row r="94" spans="1:5" ht="22.5">
      <c r="A94" s="70" t="s">
        <v>155</v>
      </c>
      <c r="B94" s="73" t="s">
        <v>552</v>
      </c>
      <c r="C94" s="74">
        <f>+'Sección 1 Estructura Presup'!K94</f>
        <v>4500500</v>
      </c>
      <c r="D94" s="149">
        <f>+'Sección 1 Estructura Presup'!H94</f>
        <v>0</v>
      </c>
      <c r="E94" s="73" t="s">
        <v>177</v>
      </c>
    </row>
    <row r="95" spans="1:5" ht="22.5">
      <c r="A95" s="69" t="s">
        <v>156</v>
      </c>
      <c r="B95" s="73" t="s">
        <v>163</v>
      </c>
      <c r="C95" s="74">
        <f>+'Sección 1 Estructura Presup'!K95</f>
        <v>46</v>
      </c>
      <c r="D95" s="149">
        <f>+'Sección 1 Estructura Presup'!H95</f>
        <v>20307350.68</v>
      </c>
      <c r="E95" s="73" t="s">
        <v>177</v>
      </c>
    </row>
    <row r="96" spans="1:5" ht="22.5">
      <c r="A96" s="70" t="s">
        <v>157</v>
      </c>
      <c r="B96" s="73" t="s">
        <v>163</v>
      </c>
      <c r="C96" s="74">
        <f>+'Sección 1 Estructura Presup'!K96</f>
        <v>46</v>
      </c>
      <c r="D96" s="149">
        <f>+'Sección 1 Estructura Presup'!H96</f>
        <v>0</v>
      </c>
      <c r="E96" s="73" t="s">
        <v>177</v>
      </c>
    </row>
    <row r="97" spans="1:7">
      <c r="A97" s="69" t="s">
        <v>158</v>
      </c>
      <c r="B97" s="73" t="s">
        <v>164</v>
      </c>
      <c r="C97" s="74">
        <f>+'Sección 1 Estructura Presup'!K97</f>
        <v>12</v>
      </c>
      <c r="D97" s="149">
        <f>+'Sección 1 Estructura Presup'!H97</f>
        <v>401533</v>
      </c>
      <c r="E97" s="73" t="s">
        <v>177</v>
      </c>
    </row>
    <row r="98" spans="1:7">
      <c r="A98" s="70" t="s">
        <v>550</v>
      </c>
      <c r="B98" s="73" t="s">
        <v>164</v>
      </c>
      <c r="C98" s="74">
        <f>+'Sección 1 Estructura Presup'!K98</f>
        <v>12</v>
      </c>
      <c r="D98" s="149">
        <f>+'Sección 1 Estructura Presup'!H98</f>
        <v>0</v>
      </c>
      <c r="E98" s="73" t="s">
        <v>177</v>
      </c>
    </row>
    <row r="99" spans="1:7" ht="22.5">
      <c r="A99" s="69" t="s">
        <v>338</v>
      </c>
      <c r="B99" s="73" t="s">
        <v>164</v>
      </c>
      <c r="C99" s="74">
        <f>+'Sección 1 Estructura Presup'!K99</f>
        <v>12</v>
      </c>
      <c r="D99" s="149">
        <f>+'Sección 1 Estructura Presup'!H99</f>
        <v>1402469</v>
      </c>
      <c r="E99" s="73" t="s">
        <v>177</v>
      </c>
    </row>
    <row r="100" spans="1:7" ht="22.5">
      <c r="A100" s="56" t="s">
        <v>551</v>
      </c>
      <c r="B100" s="73" t="s">
        <v>164</v>
      </c>
      <c r="C100" s="74">
        <f>+'Sección 1 Estructura Presup'!K100</f>
        <v>12</v>
      </c>
      <c r="D100" s="149">
        <f>+'Sección 1 Estructura Presup'!H100</f>
        <v>0</v>
      </c>
      <c r="E100" s="73" t="s">
        <v>177</v>
      </c>
    </row>
    <row r="101" spans="1:7" ht="22.5">
      <c r="A101" s="69" t="s">
        <v>616</v>
      </c>
      <c r="B101" s="73" t="s">
        <v>164</v>
      </c>
      <c r="C101" s="74">
        <f>+'Sección 1 Estructura Presup'!K101</f>
        <v>12</v>
      </c>
      <c r="D101" s="149">
        <f>+'Sección 1 Estructura Presup'!H101</f>
        <v>2887558</v>
      </c>
      <c r="E101" s="73" t="s">
        <v>177</v>
      </c>
      <c r="G101" s="92"/>
    </row>
    <row r="102" spans="1:7" ht="22.5">
      <c r="A102" s="56" t="s">
        <v>616</v>
      </c>
      <c r="B102" s="73" t="s">
        <v>164</v>
      </c>
      <c r="C102" s="74">
        <f>+'Sección 1 Estructura Presup'!K102</f>
        <v>12</v>
      </c>
      <c r="D102" s="40"/>
      <c r="E102" s="73" t="s">
        <v>177</v>
      </c>
      <c r="G102" s="92"/>
    </row>
    <row r="103" spans="1:7">
      <c r="A103" s="221" t="s">
        <v>36</v>
      </c>
      <c r="B103" s="221"/>
      <c r="C103" s="221"/>
      <c r="D103" s="29">
        <f>+SUM(D7:D102)</f>
        <v>2457222376.8199997</v>
      </c>
      <c r="E103" s="73" t="s">
        <v>177</v>
      </c>
      <c r="G103" s="92"/>
    </row>
    <row r="104" spans="1:7" ht="21" customHeight="1">
      <c r="A104" s="2"/>
      <c r="D104" s="72"/>
      <c r="G104" s="92"/>
    </row>
  </sheetData>
  <mergeCells count="2">
    <mergeCell ref="A5:E5"/>
    <mergeCell ref="A103:C10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&amp;C&amp;"Helvetica,Normal"&amp;12&amp;P de &amp;N</oddFooter>
  </headerFooter>
  <rowBreaks count="4" manualBreakCount="4">
    <brk id="22" max="4" man="1"/>
    <brk id="40" max="4" man="1"/>
    <brk id="62" max="4" man="1"/>
    <brk id="7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08"/>
  <sheetViews>
    <sheetView showGridLines="0" view="pageBreakPreview" zoomScale="120" zoomScaleSheetLayoutView="120" workbookViewId="0">
      <pane ySplit="6" topLeftCell="A73" activePane="bottomLeft" state="frozen"/>
      <selection activeCell="O54" sqref="O54"/>
      <selection pane="bottomLeft" activeCell="F90" sqref="F90"/>
    </sheetView>
  </sheetViews>
  <sheetFormatPr baseColWidth="10" defaultColWidth="11.42578125" defaultRowHeight="12"/>
  <cols>
    <col min="1" max="4" width="6.7109375" style="120" customWidth="1"/>
    <col min="5" max="5" width="6.7109375" style="121" customWidth="1"/>
    <col min="6" max="6" width="33.85546875" style="121" customWidth="1"/>
    <col min="7" max="8" width="16" style="122" bestFit="1" customWidth="1"/>
    <col min="9" max="9" width="15.28515625" style="122" bestFit="1" customWidth="1"/>
    <col min="10" max="10" width="13" style="122" customWidth="1"/>
    <col min="11" max="11" width="11.42578125" style="122" customWidth="1"/>
    <col min="12" max="12" width="12.140625" style="122" bestFit="1" customWidth="1"/>
    <col min="13" max="13" width="12.28515625" style="120" customWidth="1"/>
    <col min="14" max="16384" width="11.42578125" style="121"/>
  </cols>
  <sheetData>
    <row r="1" spans="1:13">
      <c r="A1" s="119" t="s">
        <v>182</v>
      </c>
      <c r="C1" s="119"/>
    </row>
    <row r="2" spans="1:13">
      <c r="A2" s="119" t="s">
        <v>1</v>
      </c>
      <c r="B2" s="119"/>
      <c r="C2" s="119" t="s">
        <v>773</v>
      </c>
    </row>
    <row r="3" spans="1:13">
      <c r="A3" s="123" t="s">
        <v>2</v>
      </c>
    </row>
    <row r="4" spans="1:13" ht="6" customHeight="1"/>
    <row r="5" spans="1:13">
      <c r="A5" s="164" t="s">
        <v>3</v>
      </c>
      <c r="B5" s="164"/>
      <c r="C5" s="164"/>
      <c r="D5" s="164"/>
      <c r="E5" s="164"/>
      <c r="F5" s="164"/>
      <c r="G5" s="165" t="s">
        <v>10</v>
      </c>
      <c r="H5" s="165"/>
      <c r="I5" s="165"/>
      <c r="J5" s="164" t="s">
        <v>14</v>
      </c>
      <c r="K5" s="164"/>
      <c r="L5" s="164"/>
      <c r="M5" s="112" t="s">
        <v>16</v>
      </c>
    </row>
    <row r="6" spans="1:13">
      <c r="A6" s="112" t="s">
        <v>4</v>
      </c>
      <c r="B6" s="112" t="s">
        <v>5</v>
      </c>
      <c r="C6" s="112" t="s">
        <v>6</v>
      </c>
      <c r="D6" s="112" t="s">
        <v>7</v>
      </c>
      <c r="E6" s="112" t="s">
        <v>8</v>
      </c>
      <c r="F6" s="113" t="s">
        <v>9</v>
      </c>
      <c r="G6" s="131" t="s">
        <v>11</v>
      </c>
      <c r="H6" s="131" t="s">
        <v>12</v>
      </c>
      <c r="I6" s="131" t="s">
        <v>13</v>
      </c>
      <c r="J6" s="113" t="s">
        <v>15</v>
      </c>
      <c r="K6" s="112" t="s">
        <v>12</v>
      </c>
      <c r="L6" s="112" t="s">
        <v>13</v>
      </c>
      <c r="M6" s="113" t="s">
        <v>174</v>
      </c>
    </row>
    <row r="7" spans="1:13" ht="24">
      <c r="A7" s="124" t="s">
        <v>37</v>
      </c>
      <c r="B7" s="124" t="s">
        <v>38</v>
      </c>
      <c r="C7" s="125" t="s">
        <v>40</v>
      </c>
      <c r="D7" s="124" t="s">
        <v>39</v>
      </c>
      <c r="E7" s="125" t="s">
        <v>40</v>
      </c>
      <c r="F7" s="126" t="s">
        <v>65</v>
      </c>
      <c r="G7" s="38">
        <v>467010391</v>
      </c>
      <c r="H7" s="38">
        <v>479139095</v>
      </c>
      <c r="I7" s="38">
        <v>235535114.59999999</v>
      </c>
      <c r="J7" s="127">
        <v>238716</v>
      </c>
      <c r="K7" s="127">
        <v>238716</v>
      </c>
      <c r="L7" s="127">
        <v>44014</v>
      </c>
      <c r="M7" s="128">
        <f>+L7/K7*100</f>
        <v>18.437808944519848</v>
      </c>
    </row>
    <row r="8" spans="1:13" ht="24">
      <c r="A8" s="124" t="s">
        <v>37</v>
      </c>
      <c r="B8" s="124" t="s">
        <v>38</v>
      </c>
      <c r="C8" s="125" t="s">
        <v>40</v>
      </c>
      <c r="D8" s="124" t="s">
        <v>39</v>
      </c>
      <c r="E8" s="125" t="s">
        <v>40</v>
      </c>
      <c r="F8" s="126" t="s">
        <v>368</v>
      </c>
      <c r="G8" s="38"/>
      <c r="H8" s="38"/>
      <c r="I8" s="38"/>
      <c r="J8" s="127">
        <v>145111</v>
      </c>
      <c r="K8" s="127">
        <v>145111</v>
      </c>
      <c r="L8" s="127">
        <v>54609</v>
      </c>
      <c r="M8" s="128">
        <f t="shared" ref="M8:M71" si="0">+L8/K8*100</f>
        <v>37.632570928461661</v>
      </c>
    </row>
    <row r="9" spans="1:13" ht="24">
      <c r="A9" s="124" t="s">
        <v>37</v>
      </c>
      <c r="B9" s="124" t="s">
        <v>38</v>
      </c>
      <c r="C9" s="125" t="s">
        <v>40</v>
      </c>
      <c r="D9" s="124" t="s">
        <v>41</v>
      </c>
      <c r="E9" s="125" t="s">
        <v>40</v>
      </c>
      <c r="F9" s="126" t="s">
        <v>68</v>
      </c>
      <c r="G9" s="38">
        <v>353771635</v>
      </c>
      <c r="H9" s="38">
        <v>359351157</v>
      </c>
      <c r="I9" s="38">
        <v>168286546.16999999</v>
      </c>
      <c r="J9" s="127">
        <v>107148</v>
      </c>
      <c r="K9" s="127">
        <v>107148</v>
      </c>
      <c r="L9" s="127">
        <v>28304</v>
      </c>
      <c r="M9" s="128">
        <f t="shared" si="0"/>
        <v>26.415798708328669</v>
      </c>
    </row>
    <row r="10" spans="1:13" ht="24">
      <c r="A10" s="124" t="s">
        <v>37</v>
      </c>
      <c r="B10" s="124" t="s">
        <v>38</v>
      </c>
      <c r="C10" s="125" t="s">
        <v>40</v>
      </c>
      <c r="D10" s="124" t="s">
        <v>41</v>
      </c>
      <c r="E10" s="125" t="s">
        <v>40</v>
      </c>
      <c r="F10" s="126" t="s">
        <v>369</v>
      </c>
      <c r="G10" s="38"/>
      <c r="H10" s="38"/>
      <c r="I10" s="38"/>
      <c r="J10" s="127">
        <v>102610</v>
      </c>
      <c r="K10" s="127">
        <v>102610</v>
      </c>
      <c r="L10" s="127">
        <v>41916</v>
      </c>
      <c r="M10" s="128">
        <f t="shared" si="0"/>
        <v>40.849819705681703</v>
      </c>
    </row>
    <row r="11" spans="1:13" ht="24">
      <c r="A11" s="124" t="s">
        <v>37</v>
      </c>
      <c r="B11" s="124" t="s">
        <v>38</v>
      </c>
      <c r="C11" s="125" t="s">
        <v>40</v>
      </c>
      <c r="D11" s="124" t="s">
        <v>42</v>
      </c>
      <c r="E11" s="125" t="s">
        <v>40</v>
      </c>
      <c r="F11" s="126" t="s">
        <v>71</v>
      </c>
      <c r="G11" s="38">
        <v>448278894</v>
      </c>
      <c r="H11" s="38">
        <v>450480013</v>
      </c>
      <c r="I11" s="38">
        <v>191216528.97999999</v>
      </c>
      <c r="J11" s="127">
        <v>83139</v>
      </c>
      <c r="K11" s="127">
        <v>83139</v>
      </c>
      <c r="L11" s="127">
        <v>21688</v>
      </c>
      <c r="M11" s="128">
        <f t="shared" si="0"/>
        <v>26.086433563069079</v>
      </c>
    </row>
    <row r="12" spans="1:13" ht="24">
      <c r="A12" s="124" t="s">
        <v>37</v>
      </c>
      <c r="B12" s="124" t="s">
        <v>38</v>
      </c>
      <c r="C12" s="125" t="s">
        <v>40</v>
      </c>
      <c r="D12" s="124" t="s">
        <v>42</v>
      </c>
      <c r="E12" s="125" t="s">
        <v>40</v>
      </c>
      <c r="F12" s="126" t="s">
        <v>370</v>
      </c>
      <c r="G12" s="38"/>
      <c r="H12" s="38"/>
      <c r="I12" s="38"/>
      <c r="J12" s="127">
        <v>58004</v>
      </c>
      <c r="K12" s="127">
        <v>58004</v>
      </c>
      <c r="L12" s="127">
        <v>18357</v>
      </c>
      <c r="M12" s="128">
        <f t="shared" si="0"/>
        <v>31.647817391904002</v>
      </c>
    </row>
    <row r="13" spans="1:13" ht="24">
      <c r="A13" s="124">
        <v>11</v>
      </c>
      <c r="B13" s="124" t="s">
        <v>63</v>
      </c>
      <c r="C13" s="125" t="s">
        <v>40</v>
      </c>
      <c r="D13" s="124" t="s">
        <v>39</v>
      </c>
      <c r="E13" s="125" t="s">
        <v>40</v>
      </c>
      <c r="F13" s="126" t="s">
        <v>74</v>
      </c>
      <c r="G13" s="38">
        <v>45820924</v>
      </c>
      <c r="H13" s="38">
        <v>46510182</v>
      </c>
      <c r="I13" s="38">
        <v>21236456.710000001</v>
      </c>
      <c r="J13" s="127">
        <v>4889</v>
      </c>
      <c r="K13" s="127">
        <v>4889</v>
      </c>
      <c r="L13" s="127">
        <v>1675</v>
      </c>
      <c r="M13" s="128">
        <f t="shared" si="0"/>
        <v>34.260584986704842</v>
      </c>
    </row>
    <row r="14" spans="1:13" ht="24">
      <c r="A14" s="124">
        <v>11</v>
      </c>
      <c r="B14" s="124" t="s">
        <v>63</v>
      </c>
      <c r="C14" s="125" t="s">
        <v>40</v>
      </c>
      <c r="D14" s="124" t="s">
        <v>39</v>
      </c>
      <c r="E14" s="125" t="s">
        <v>40</v>
      </c>
      <c r="F14" s="126" t="s">
        <v>371</v>
      </c>
      <c r="G14" s="38"/>
      <c r="H14" s="38"/>
      <c r="I14" s="38"/>
      <c r="J14" s="127">
        <v>2176</v>
      </c>
      <c r="K14" s="127">
        <v>2176</v>
      </c>
      <c r="L14" s="127">
        <v>1323</v>
      </c>
      <c r="M14" s="128">
        <f t="shared" si="0"/>
        <v>60.799632352941181</v>
      </c>
    </row>
    <row r="15" spans="1:13" ht="24">
      <c r="A15" s="124">
        <v>11</v>
      </c>
      <c r="B15" s="124" t="s">
        <v>63</v>
      </c>
      <c r="C15" s="125" t="s">
        <v>40</v>
      </c>
      <c r="D15" s="124" t="s">
        <v>41</v>
      </c>
      <c r="E15" s="125" t="s">
        <v>40</v>
      </c>
      <c r="F15" s="126" t="s">
        <v>373</v>
      </c>
      <c r="G15" s="38">
        <v>16828345</v>
      </c>
      <c r="H15" s="38">
        <v>17048904</v>
      </c>
      <c r="I15" s="38">
        <v>7863442.2800000003</v>
      </c>
      <c r="J15" s="127">
        <v>1025</v>
      </c>
      <c r="K15" s="127">
        <v>1025</v>
      </c>
      <c r="L15" s="127">
        <v>421</v>
      </c>
      <c r="M15" s="128">
        <f t="shared" si="0"/>
        <v>41.073170731707314</v>
      </c>
    </row>
    <row r="16" spans="1:13" ht="24">
      <c r="A16" s="124">
        <v>11</v>
      </c>
      <c r="B16" s="124" t="s">
        <v>63</v>
      </c>
      <c r="C16" s="125" t="s">
        <v>40</v>
      </c>
      <c r="D16" s="124" t="s">
        <v>41</v>
      </c>
      <c r="E16" s="125" t="s">
        <v>40</v>
      </c>
      <c r="F16" s="126" t="s">
        <v>374</v>
      </c>
      <c r="G16" s="38"/>
      <c r="H16" s="38"/>
      <c r="I16" s="38"/>
      <c r="J16" s="127">
        <v>1484</v>
      </c>
      <c r="K16" s="127">
        <v>1484</v>
      </c>
      <c r="L16" s="127">
        <v>605</v>
      </c>
      <c r="M16" s="128">
        <f t="shared" si="0"/>
        <v>40.76819407008086</v>
      </c>
    </row>
    <row r="17" spans="1:13" ht="18.600000000000001" customHeight="1">
      <c r="A17" s="124">
        <v>11</v>
      </c>
      <c r="B17" s="124" t="s">
        <v>63</v>
      </c>
      <c r="C17" s="125" t="s">
        <v>40</v>
      </c>
      <c r="D17" s="124" t="s">
        <v>42</v>
      </c>
      <c r="E17" s="125" t="s">
        <v>40</v>
      </c>
      <c r="F17" s="126" t="s">
        <v>80</v>
      </c>
      <c r="G17" s="38">
        <v>31690578</v>
      </c>
      <c r="H17" s="38">
        <v>32816449.07</v>
      </c>
      <c r="I17" s="38">
        <v>13339237.050000001</v>
      </c>
      <c r="J17" s="127">
        <v>1135</v>
      </c>
      <c r="K17" s="127">
        <v>1135</v>
      </c>
      <c r="L17" s="127">
        <v>363</v>
      </c>
      <c r="M17" s="128">
        <f t="shared" si="0"/>
        <v>31.982378854625548</v>
      </c>
    </row>
    <row r="18" spans="1:13" ht="24">
      <c r="A18" s="124" t="s">
        <v>37</v>
      </c>
      <c r="B18" s="124" t="s">
        <v>63</v>
      </c>
      <c r="C18" s="125" t="s">
        <v>40</v>
      </c>
      <c r="D18" s="124" t="s">
        <v>42</v>
      </c>
      <c r="E18" s="125" t="s">
        <v>40</v>
      </c>
      <c r="F18" s="126" t="s">
        <v>375</v>
      </c>
      <c r="G18" s="38"/>
      <c r="H18" s="38"/>
      <c r="I18" s="38"/>
      <c r="J18" s="127">
        <v>1838</v>
      </c>
      <c r="K18" s="127">
        <v>1838</v>
      </c>
      <c r="L18" s="127">
        <v>431</v>
      </c>
      <c r="M18" s="128">
        <f t="shared" si="0"/>
        <v>23.449401523394993</v>
      </c>
    </row>
    <row r="19" spans="1:13" ht="15.6" customHeight="1">
      <c r="A19" s="124">
        <v>11</v>
      </c>
      <c r="B19" s="124" t="s">
        <v>63</v>
      </c>
      <c r="C19" s="125" t="s">
        <v>40</v>
      </c>
      <c r="D19" s="124" t="s">
        <v>43</v>
      </c>
      <c r="E19" s="125" t="s">
        <v>40</v>
      </c>
      <c r="F19" s="126" t="s">
        <v>83</v>
      </c>
      <c r="G19" s="38">
        <v>3322797</v>
      </c>
      <c r="H19" s="38">
        <v>3369747</v>
      </c>
      <c r="I19" s="38">
        <v>1856106.67</v>
      </c>
      <c r="J19" s="127">
        <v>146</v>
      </c>
      <c r="K19" s="127">
        <v>146</v>
      </c>
      <c r="L19" s="127">
        <v>45</v>
      </c>
      <c r="M19" s="128">
        <f t="shared" si="0"/>
        <v>30.82191780821918</v>
      </c>
    </row>
    <row r="20" spans="1:13" ht="24">
      <c r="A20" s="124">
        <v>11</v>
      </c>
      <c r="B20" s="124" t="s">
        <v>63</v>
      </c>
      <c r="C20" s="125" t="s">
        <v>40</v>
      </c>
      <c r="D20" s="124" t="s">
        <v>43</v>
      </c>
      <c r="E20" s="125" t="s">
        <v>40</v>
      </c>
      <c r="F20" s="126" t="s">
        <v>377</v>
      </c>
      <c r="G20" s="38"/>
      <c r="H20" s="38"/>
      <c r="I20" s="38"/>
      <c r="J20" s="127">
        <v>165</v>
      </c>
      <c r="K20" s="127">
        <v>165</v>
      </c>
      <c r="L20" s="127">
        <v>58</v>
      </c>
      <c r="M20" s="128">
        <f t="shared" si="0"/>
        <v>35.151515151515149</v>
      </c>
    </row>
    <row r="21" spans="1:13" ht="24">
      <c r="A21" s="124">
        <v>11</v>
      </c>
      <c r="B21" s="124" t="s">
        <v>63</v>
      </c>
      <c r="C21" s="125" t="s">
        <v>40</v>
      </c>
      <c r="D21" s="124" t="s">
        <v>44</v>
      </c>
      <c r="E21" s="125" t="s">
        <v>40</v>
      </c>
      <c r="F21" s="126" t="s">
        <v>86</v>
      </c>
      <c r="G21" s="38">
        <v>57860484</v>
      </c>
      <c r="H21" s="38">
        <v>55408239</v>
      </c>
      <c r="I21" s="38">
        <v>27218517.52</v>
      </c>
      <c r="J21" s="127">
        <v>1690</v>
      </c>
      <c r="K21" s="127">
        <v>1690</v>
      </c>
      <c r="L21" s="127">
        <v>532</v>
      </c>
      <c r="M21" s="128">
        <f t="shared" si="0"/>
        <v>31.479289940828401</v>
      </c>
    </row>
    <row r="22" spans="1:13" ht="36">
      <c r="A22" s="124">
        <v>11</v>
      </c>
      <c r="B22" s="124" t="s">
        <v>63</v>
      </c>
      <c r="C22" s="125" t="s">
        <v>40</v>
      </c>
      <c r="D22" s="124" t="s">
        <v>44</v>
      </c>
      <c r="E22" s="125" t="s">
        <v>40</v>
      </c>
      <c r="F22" s="126" t="s">
        <v>378</v>
      </c>
      <c r="G22" s="38"/>
      <c r="H22" s="38"/>
      <c r="I22" s="38"/>
      <c r="J22" s="127">
        <v>2782</v>
      </c>
      <c r="K22" s="127">
        <v>2782</v>
      </c>
      <c r="L22" s="127">
        <v>2362</v>
      </c>
      <c r="M22" s="128">
        <f t="shared" si="0"/>
        <v>84.902947519769938</v>
      </c>
    </row>
    <row r="23" spans="1:13" ht="19.149999999999999" customHeight="1">
      <c r="A23" s="124">
        <v>11</v>
      </c>
      <c r="B23" s="124" t="s">
        <v>63</v>
      </c>
      <c r="C23" s="125" t="s">
        <v>40</v>
      </c>
      <c r="D23" s="124" t="s">
        <v>45</v>
      </c>
      <c r="E23" s="125" t="s">
        <v>40</v>
      </c>
      <c r="F23" s="126" t="s">
        <v>89</v>
      </c>
      <c r="G23" s="38">
        <v>24653253</v>
      </c>
      <c r="H23" s="38">
        <v>24951531</v>
      </c>
      <c r="I23" s="38">
        <v>11561026.039999999</v>
      </c>
      <c r="J23" s="127">
        <v>327</v>
      </c>
      <c r="K23" s="127">
        <v>327</v>
      </c>
      <c r="L23" s="127">
        <v>124</v>
      </c>
      <c r="M23" s="128">
        <f t="shared" si="0"/>
        <v>37.920489296636084</v>
      </c>
    </row>
    <row r="24" spans="1:13" ht="24">
      <c r="A24" s="124">
        <v>11</v>
      </c>
      <c r="B24" s="124" t="s">
        <v>63</v>
      </c>
      <c r="C24" s="125" t="s">
        <v>40</v>
      </c>
      <c r="D24" s="124" t="s">
        <v>45</v>
      </c>
      <c r="E24" s="125" t="s">
        <v>40</v>
      </c>
      <c r="F24" s="126" t="s">
        <v>380</v>
      </c>
      <c r="G24" s="38"/>
      <c r="H24" s="38"/>
      <c r="I24" s="38"/>
      <c r="J24" s="127">
        <v>623</v>
      </c>
      <c r="K24" s="127">
        <v>623</v>
      </c>
      <c r="L24" s="127">
        <v>102</v>
      </c>
      <c r="M24" s="128">
        <f t="shared" si="0"/>
        <v>16.372391653290531</v>
      </c>
    </row>
    <row r="25" spans="1:13" ht="24">
      <c r="A25" s="124">
        <v>11</v>
      </c>
      <c r="B25" s="124" t="s">
        <v>63</v>
      </c>
      <c r="C25" s="125" t="s">
        <v>40</v>
      </c>
      <c r="D25" s="124" t="s">
        <v>46</v>
      </c>
      <c r="E25" s="125" t="s">
        <v>40</v>
      </c>
      <c r="F25" s="126" t="s">
        <v>92</v>
      </c>
      <c r="G25" s="38">
        <v>17721581</v>
      </c>
      <c r="H25" s="38">
        <v>18093995.719999999</v>
      </c>
      <c r="I25" s="38">
        <v>7078815.2599999998</v>
      </c>
      <c r="J25" s="127">
        <v>224</v>
      </c>
      <c r="K25" s="127">
        <v>224</v>
      </c>
      <c r="L25" s="127">
        <v>97</v>
      </c>
      <c r="M25" s="128">
        <f t="shared" si="0"/>
        <v>43.303571428571431</v>
      </c>
    </row>
    <row r="26" spans="1:13" ht="36">
      <c r="A26" s="124">
        <v>11</v>
      </c>
      <c r="B26" s="124" t="s">
        <v>63</v>
      </c>
      <c r="C26" s="125" t="s">
        <v>40</v>
      </c>
      <c r="D26" s="124" t="s">
        <v>46</v>
      </c>
      <c r="E26" s="125" t="s">
        <v>40</v>
      </c>
      <c r="F26" s="126" t="s">
        <v>381</v>
      </c>
      <c r="G26" s="38"/>
      <c r="H26" s="38"/>
      <c r="I26" s="38"/>
      <c r="J26" s="127">
        <v>315</v>
      </c>
      <c r="K26" s="127">
        <v>315</v>
      </c>
      <c r="L26" s="127">
        <v>189</v>
      </c>
      <c r="M26" s="128">
        <f t="shared" si="0"/>
        <v>60</v>
      </c>
    </row>
    <row r="27" spans="1:13">
      <c r="A27" s="124">
        <v>11</v>
      </c>
      <c r="B27" s="124" t="s">
        <v>63</v>
      </c>
      <c r="C27" s="125" t="s">
        <v>40</v>
      </c>
      <c r="D27" s="124" t="s">
        <v>47</v>
      </c>
      <c r="E27" s="125" t="s">
        <v>40</v>
      </c>
      <c r="F27" s="126" t="s">
        <v>95</v>
      </c>
      <c r="G27" s="39">
        <v>11401617</v>
      </c>
      <c r="H27" s="39">
        <v>11973130</v>
      </c>
      <c r="I27" s="39">
        <v>6441229.6900000004</v>
      </c>
      <c r="J27" s="127">
        <v>3805</v>
      </c>
      <c r="K27" s="127">
        <v>3805</v>
      </c>
      <c r="L27" s="127">
        <v>382</v>
      </c>
      <c r="M27" s="128">
        <f t="shared" si="0"/>
        <v>10.039421813403417</v>
      </c>
    </row>
    <row r="28" spans="1:13" ht="24">
      <c r="A28" s="124">
        <v>11</v>
      </c>
      <c r="B28" s="124" t="s">
        <v>63</v>
      </c>
      <c r="C28" s="125" t="s">
        <v>40</v>
      </c>
      <c r="D28" s="124" t="s">
        <v>47</v>
      </c>
      <c r="E28" s="125" t="s">
        <v>40</v>
      </c>
      <c r="F28" s="126" t="s">
        <v>382</v>
      </c>
      <c r="G28" s="38"/>
      <c r="H28" s="38"/>
      <c r="I28" s="38"/>
      <c r="J28" s="127">
        <v>2432</v>
      </c>
      <c r="K28" s="127">
        <v>2432</v>
      </c>
      <c r="L28" s="127">
        <v>1213</v>
      </c>
      <c r="M28" s="128">
        <f t="shared" si="0"/>
        <v>49.87664473684211</v>
      </c>
    </row>
    <row r="29" spans="1:13" ht="24">
      <c r="A29" s="124">
        <v>11</v>
      </c>
      <c r="B29" s="124" t="s">
        <v>63</v>
      </c>
      <c r="C29" s="125" t="s">
        <v>40</v>
      </c>
      <c r="D29" s="124" t="s">
        <v>48</v>
      </c>
      <c r="E29" s="125" t="s">
        <v>40</v>
      </c>
      <c r="F29" s="126" t="s">
        <v>98</v>
      </c>
      <c r="G29" s="39">
        <v>18598330</v>
      </c>
      <c r="H29" s="39">
        <v>20272012</v>
      </c>
      <c r="I29" s="39">
        <v>9890891.3100000005</v>
      </c>
      <c r="J29" s="127">
        <v>156</v>
      </c>
      <c r="K29" s="127">
        <v>156</v>
      </c>
      <c r="L29" s="127">
        <v>27</v>
      </c>
      <c r="M29" s="128">
        <f t="shared" si="0"/>
        <v>17.307692307692307</v>
      </c>
    </row>
    <row r="30" spans="1:13" ht="24">
      <c r="A30" s="124">
        <v>11</v>
      </c>
      <c r="B30" s="124" t="s">
        <v>63</v>
      </c>
      <c r="C30" s="125" t="s">
        <v>40</v>
      </c>
      <c r="D30" s="124" t="s">
        <v>48</v>
      </c>
      <c r="E30" s="125" t="s">
        <v>40</v>
      </c>
      <c r="F30" s="126" t="s">
        <v>384</v>
      </c>
      <c r="G30" s="38"/>
      <c r="H30" s="38"/>
      <c r="I30" s="38"/>
      <c r="J30" s="127">
        <v>418</v>
      </c>
      <c r="K30" s="127">
        <v>418</v>
      </c>
      <c r="L30" s="127">
        <v>98</v>
      </c>
      <c r="M30" s="128">
        <f t="shared" si="0"/>
        <v>23.444976076555022</v>
      </c>
    </row>
    <row r="31" spans="1:13" ht="24">
      <c r="A31" s="124">
        <v>11</v>
      </c>
      <c r="B31" s="124" t="s">
        <v>63</v>
      </c>
      <c r="C31" s="125" t="s">
        <v>40</v>
      </c>
      <c r="D31" s="124" t="s">
        <v>49</v>
      </c>
      <c r="E31" s="125" t="s">
        <v>40</v>
      </c>
      <c r="F31" s="126" t="s">
        <v>101</v>
      </c>
      <c r="G31" s="39">
        <v>5504726</v>
      </c>
      <c r="H31" s="39">
        <v>5514111</v>
      </c>
      <c r="I31" s="39">
        <v>2616469.86</v>
      </c>
      <c r="J31" s="127">
        <v>570</v>
      </c>
      <c r="K31" s="127">
        <v>570</v>
      </c>
      <c r="L31" s="127">
        <v>100</v>
      </c>
      <c r="M31" s="128">
        <f t="shared" si="0"/>
        <v>17.543859649122805</v>
      </c>
    </row>
    <row r="32" spans="1:13" ht="24">
      <c r="A32" s="124">
        <v>11</v>
      </c>
      <c r="B32" s="124" t="s">
        <v>63</v>
      </c>
      <c r="C32" s="125" t="s">
        <v>40</v>
      </c>
      <c r="D32" s="124" t="s">
        <v>49</v>
      </c>
      <c r="E32" s="125" t="s">
        <v>40</v>
      </c>
      <c r="F32" s="126" t="s">
        <v>385</v>
      </c>
      <c r="G32" s="38"/>
      <c r="H32" s="38"/>
      <c r="I32" s="38"/>
      <c r="J32" s="127">
        <v>106</v>
      </c>
      <c r="K32" s="127">
        <v>106</v>
      </c>
      <c r="L32" s="127">
        <v>106</v>
      </c>
      <c r="M32" s="128">
        <f t="shared" si="0"/>
        <v>100</v>
      </c>
    </row>
    <row r="33" spans="1:13" ht="17.45" customHeight="1">
      <c r="A33" s="124">
        <v>11</v>
      </c>
      <c r="B33" s="124" t="s">
        <v>63</v>
      </c>
      <c r="C33" s="125" t="s">
        <v>40</v>
      </c>
      <c r="D33" s="124" t="s">
        <v>50</v>
      </c>
      <c r="E33" s="125" t="s">
        <v>40</v>
      </c>
      <c r="F33" s="126" t="s">
        <v>104</v>
      </c>
      <c r="G33" s="39">
        <v>12798712</v>
      </c>
      <c r="H33" s="39">
        <v>12989129</v>
      </c>
      <c r="I33" s="39">
        <v>6302923.0700000003</v>
      </c>
      <c r="J33" s="127">
        <v>300</v>
      </c>
      <c r="K33" s="127">
        <v>300</v>
      </c>
      <c r="L33" s="127">
        <v>91</v>
      </c>
      <c r="M33" s="128">
        <f t="shared" si="0"/>
        <v>30.333333333333336</v>
      </c>
    </row>
    <row r="34" spans="1:13" ht="24">
      <c r="A34" s="124">
        <v>11</v>
      </c>
      <c r="B34" s="124" t="s">
        <v>63</v>
      </c>
      <c r="C34" s="125" t="s">
        <v>40</v>
      </c>
      <c r="D34" s="124" t="s">
        <v>50</v>
      </c>
      <c r="E34" s="125" t="s">
        <v>40</v>
      </c>
      <c r="F34" s="126" t="s">
        <v>387</v>
      </c>
      <c r="G34" s="38"/>
      <c r="H34" s="38"/>
      <c r="I34" s="38"/>
      <c r="J34" s="127">
        <v>440</v>
      </c>
      <c r="K34" s="127">
        <v>440</v>
      </c>
      <c r="L34" s="127">
        <v>215</v>
      </c>
      <c r="M34" s="128">
        <f t="shared" si="0"/>
        <v>48.863636363636367</v>
      </c>
    </row>
    <row r="35" spans="1:13" ht="16.899999999999999" customHeight="1">
      <c r="A35" s="124">
        <v>11</v>
      </c>
      <c r="B35" s="124" t="s">
        <v>63</v>
      </c>
      <c r="C35" s="125" t="s">
        <v>40</v>
      </c>
      <c r="D35" s="124" t="s">
        <v>51</v>
      </c>
      <c r="E35" s="125" t="s">
        <v>40</v>
      </c>
      <c r="F35" s="126" t="s">
        <v>107</v>
      </c>
      <c r="G35" s="39">
        <v>4139268</v>
      </c>
      <c r="H35" s="39">
        <v>4238518</v>
      </c>
      <c r="I35" s="39">
        <v>2312455.83</v>
      </c>
      <c r="J35" s="127">
        <v>12</v>
      </c>
      <c r="K35" s="127">
        <v>12</v>
      </c>
      <c r="L35" s="127">
        <v>4</v>
      </c>
      <c r="M35" s="128">
        <f t="shared" si="0"/>
        <v>33.333333333333329</v>
      </c>
    </row>
    <row r="36" spans="1:13" ht="48">
      <c r="A36" s="124">
        <v>11</v>
      </c>
      <c r="B36" s="124" t="s">
        <v>63</v>
      </c>
      <c r="C36" s="125" t="s">
        <v>40</v>
      </c>
      <c r="D36" s="124" t="s">
        <v>51</v>
      </c>
      <c r="E36" s="125" t="s">
        <v>40</v>
      </c>
      <c r="F36" s="126" t="s">
        <v>108</v>
      </c>
      <c r="G36" s="38"/>
      <c r="H36" s="38"/>
      <c r="I36" s="38"/>
      <c r="J36" s="127">
        <v>12</v>
      </c>
      <c r="K36" s="127">
        <v>12</v>
      </c>
      <c r="L36" s="127">
        <v>4</v>
      </c>
      <c r="M36" s="128">
        <f t="shared" si="0"/>
        <v>33.333333333333329</v>
      </c>
    </row>
    <row r="37" spans="1:13" ht="15.6" customHeight="1">
      <c r="A37" s="124">
        <v>11</v>
      </c>
      <c r="B37" s="124" t="s">
        <v>63</v>
      </c>
      <c r="C37" s="125" t="s">
        <v>40</v>
      </c>
      <c r="D37" s="124" t="s">
        <v>52</v>
      </c>
      <c r="E37" s="125" t="s">
        <v>40</v>
      </c>
      <c r="F37" s="126" t="s">
        <v>109</v>
      </c>
      <c r="G37" s="39">
        <v>71505453</v>
      </c>
      <c r="H37" s="39">
        <v>72913805</v>
      </c>
      <c r="I37" s="39">
        <v>35092599.060000002</v>
      </c>
      <c r="J37" s="127">
        <v>5740</v>
      </c>
      <c r="K37" s="127">
        <v>5740</v>
      </c>
      <c r="L37" s="127">
        <v>2636</v>
      </c>
      <c r="M37" s="128">
        <f t="shared" si="0"/>
        <v>45.923344947735188</v>
      </c>
    </row>
    <row r="38" spans="1:13" ht="24">
      <c r="A38" s="124">
        <v>11</v>
      </c>
      <c r="B38" s="124" t="s">
        <v>63</v>
      </c>
      <c r="C38" s="125" t="s">
        <v>40</v>
      </c>
      <c r="D38" s="124" t="s">
        <v>52</v>
      </c>
      <c r="E38" s="125" t="s">
        <v>40</v>
      </c>
      <c r="F38" s="126" t="s">
        <v>389</v>
      </c>
      <c r="G38" s="38"/>
      <c r="H38" s="38"/>
      <c r="I38" s="38"/>
      <c r="J38" s="127">
        <v>4781</v>
      </c>
      <c r="K38" s="127">
        <v>4781</v>
      </c>
      <c r="L38" s="127">
        <v>1926</v>
      </c>
      <c r="M38" s="128">
        <f t="shared" si="0"/>
        <v>40.284459318134282</v>
      </c>
    </row>
    <row r="39" spans="1:13" ht="21" customHeight="1">
      <c r="A39" s="124">
        <v>11</v>
      </c>
      <c r="B39" s="124" t="s">
        <v>63</v>
      </c>
      <c r="C39" s="125" t="s">
        <v>40</v>
      </c>
      <c r="D39" s="124" t="s">
        <v>53</v>
      </c>
      <c r="E39" s="125" t="s">
        <v>40</v>
      </c>
      <c r="F39" s="126" t="s">
        <v>112</v>
      </c>
      <c r="G39" s="39">
        <v>26628356</v>
      </c>
      <c r="H39" s="39">
        <v>26674610</v>
      </c>
      <c r="I39" s="39">
        <v>12443522.75</v>
      </c>
      <c r="J39" s="127">
        <v>800</v>
      </c>
      <c r="K39" s="127">
        <v>800</v>
      </c>
      <c r="L39" s="127">
        <v>174</v>
      </c>
      <c r="M39" s="128">
        <f t="shared" si="0"/>
        <v>21.75</v>
      </c>
    </row>
    <row r="40" spans="1:13" ht="24">
      <c r="A40" s="124">
        <v>11</v>
      </c>
      <c r="B40" s="124" t="s">
        <v>63</v>
      </c>
      <c r="C40" s="125" t="s">
        <v>40</v>
      </c>
      <c r="D40" s="124" t="s">
        <v>53</v>
      </c>
      <c r="E40" s="125" t="s">
        <v>40</v>
      </c>
      <c r="F40" s="126" t="s">
        <v>390</v>
      </c>
      <c r="G40" s="38"/>
      <c r="H40" s="38"/>
      <c r="I40" s="38"/>
      <c r="J40" s="127">
        <v>965</v>
      </c>
      <c r="K40" s="127">
        <v>965</v>
      </c>
      <c r="L40" s="127">
        <v>665</v>
      </c>
      <c r="M40" s="128">
        <f t="shared" si="0"/>
        <v>68.911917098445599</v>
      </c>
    </row>
    <row r="41" spans="1:13" ht="24">
      <c r="A41" s="124">
        <v>11</v>
      </c>
      <c r="B41" s="124" t="s">
        <v>63</v>
      </c>
      <c r="C41" s="125" t="s">
        <v>40</v>
      </c>
      <c r="D41" s="124" t="s">
        <v>54</v>
      </c>
      <c r="E41" s="125" t="s">
        <v>40</v>
      </c>
      <c r="F41" s="126" t="s">
        <v>115</v>
      </c>
      <c r="G41" s="39">
        <v>6577399</v>
      </c>
      <c r="H41" s="39">
        <v>6590626</v>
      </c>
      <c r="I41" s="39">
        <v>3227871.89</v>
      </c>
      <c r="J41" s="127">
        <v>340</v>
      </c>
      <c r="K41" s="127">
        <v>340</v>
      </c>
      <c r="L41" s="127">
        <v>86</v>
      </c>
      <c r="M41" s="128">
        <f t="shared" si="0"/>
        <v>25.294117647058822</v>
      </c>
    </row>
    <row r="42" spans="1:13" ht="24">
      <c r="A42" s="124">
        <v>11</v>
      </c>
      <c r="B42" s="124" t="s">
        <v>63</v>
      </c>
      <c r="C42" s="125" t="s">
        <v>40</v>
      </c>
      <c r="D42" s="124" t="s">
        <v>54</v>
      </c>
      <c r="E42" s="125" t="s">
        <v>40</v>
      </c>
      <c r="F42" s="126" t="s">
        <v>391</v>
      </c>
      <c r="G42" s="38"/>
      <c r="H42" s="38"/>
      <c r="I42" s="38"/>
      <c r="J42" s="127">
        <v>283</v>
      </c>
      <c r="K42" s="127">
        <v>283</v>
      </c>
      <c r="L42" s="127">
        <v>59</v>
      </c>
      <c r="M42" s="128">
        <f t="shared" si="0"/>
        <v>20.848056537102476</v>
      </c>
    </row>
    <row r="43" spans="1:13" ht="14.45" customHeight="1">
      <c r="A43" s="124">
        <v>11</v>
      </c>
      <c r="B43" s="124" t="s">
        <v>63</v>
      </c>
      <c r="C43" s="125" t="s">
        <v>40</v>
      </c>
      <c r="D43" s="124" t="s">
        <v>55</v>
      </c>
      <c r="E43" s="125" t="s">
        <v>40</v>
      </c>
      <c r="F43" s="126" t="s">
        <v>118</v>
      </c>
      <c r="G43" s="39">
        <v>61363347</v>
      </c>
      <c r="H43" s="39">
        <v>60742622</v>
      </c>
      <c r="I43" s="39">
        <v>31720502.960000001</v>
      </c>
      <c r="J43" s="127">
        <v>41342</v>
      </c>
      <c r="K43" s="127">
        <v>41342</v>
      </c>
      <c r="L43" s="127">
        <v>13207</v>
      </c>
      <c r="M43" s="128">
        <f t="shared" si="0"/>
        <v>31.945721058487734</v>
      </c>
    </row>
    <row r="44" spans="1:13" ht="36">
      <c r="A44" s="124">
        <v>11</v>
      </c>
      <c r="B44" s="124" t="s">
        <v>63</v>
      </c>
      <c r="C44" s="125" t="s">
        <v>40</v>
      </c>
      <c r="D44" s="124" t="s">
        <v>55</v>
      </c>
      <c r="E44" s="125" t="s">
        <v>40</v>
      </c>
      <c r="F44" s="126" t="s">
        <v>119</v>
      </c>
      <c r="G44" s="38"/>
      <c r="H44" s="38"/>
      <c r="I44" s="38"/>
      <c r="J44" s="127">
        <v>41342</v>
      </c>
      <c r="K44" s="127">
        <v>41342</v>
      </c>
      <c r="L44" s="127">
        <v>11524</v>
      </c>
      <c r="M44" s="128">
        <f t="shared" si="0"/>
        <v>27.874800445067972</v>
      </c>
    </row>
    <row r="45" spans="1:13" ht="24">
      <c r="A45" s="124">
        <v>11</v>
      </c>
      <c r="B45" s="124" t="s">
        <v>63</v>
      </c>
      <c r="C45" s="125" t="s">
        <v>40</v>
      </c>
      <c r="D45" s="124" t="s">
        <v>56</v>
      </c>
      <c r="E45" s="125" t="s">
        <v>40</v>
      </c>
      <c r="F45" s="126" t="s">
        <v>120</v>
      </c>
      <c r="G45" s="133">
        <v>13432834</v>
      </c>
      <c r="H45" s="133">
        <v>13928348</v>
      </c>
      <c r="I45" s="133">
        <v>6419957.8799999999</v>
      </c>
      <c r="J45" s="127">
        <v>8060</v>
      </c>
      <c r="K45" s="127">
        <v>8060</v>
      </c>
      <c r="L45" s="127">
        <v>4252</v>
      </c>
      <c r="M45" s="128">
        <f t="shared" si="0"/>
        <v>52.754342431761792</v>
      </c>
    </row>
    <row r="46" spans="1:13" ht="24">
      <c r="A46" s="124">
        <v>11</v>
      </c>
      <c r="B46" s="124" t="s">
        <v>63</v>
      </c>
      <c r="C46" s="125" t="s">
        <v>40</v>
      </c>
      <c r="D46" s="124" t="s">
        <v>56</v>
      </c>
      <c r="E46" s="125" t="s">
        <v>40</v>
      </c>
      <c r="F46" s="126" t="s">
        <v>121</v>
      </c>
      <c r="G46" s="39"/>
      <c r="H46" s="39"/>
      <c r="I46" s="39"/>
      <c r="J46" s="127">
        <v>28109</v>
      </c>
      <c r="K46" s="127">
        <v>28109</v>
      </c>
      <c r="L46" s="127">
        <v>8241</v>
      </c>
      <c r="M46" s="128">
        <f t="shared" si="0"/>
        <v>29.318012024618451</v>
      </c>
    </row>
    <row r="47" spans="1:13" ht="17.45" customHeight="1">
      <c r="A47" s="124">
        <v>11</v>
      </c>
      <c r="B47" s="124" t="s">
        <v>63</v>
      </c>
      <c r="C47" s="125" t="s">
        <v>40</v>
      </c>
      <c r="D47" s="124" t="s">
        <v>57</v>
      </c>
      <c r="E47" s="125" t="s">
        <v>40</v>
      </c>
      <c r="F47" s="126" t="s">
        <v>122</v>
      </c>
      <c r="G47" s="133">
        <v>7944509</v>
      </c>
      <c r="H47" s="133">
        <v>8233360</v>
      </c>
      <c r="I47" s="133">
        <v>4470191.3099999996</v>
      </c>
      <c r="J47" s="127">
        <v>3200</v>
      </c>
      <c r="K47" s="127">
        <v>3200</v>
      </c>
      <c r="L47" s="127">
        <v>1774</v>
      </c>
      <c r="M47" s="128">
        <f t="shared" si="0"/>
        <v>55.437499999999993</v>
      </c>
    </row>
    <row r="48" spans="1:13" ht="24">
      <c r="A48" s="124">
        <v>11</v>
      </c>
      <c r="B48" s="124" t="s">
        <v>63</v>
      </c>
      <c r="C48" s="125" t="s">
        <v>40</v>
      </c>
      <c r="D48" s="124" t="s">
        <v>57</v>
      </c>
      <c r="E48" s="125" t="s">
        <v>40</v>
      </c>
      <c r="F48" s="126" t="s">
        <v>123</v>
      </c>
      <c r="G48" s="38"/>
      <c r="H48" s="38"/>
      <c r="I48" s="38"/>
      <c r="J48" s="127">
        <v>181</v>
      </c>
      <c r="K48" s="127">
        <v>181</v>
      </c>
      <c r="L48" s="127">
        <v>54</v>
      </c>
      <c r="M48" s="128">
        <f t="shared" si="0"/>
        <v>29.834254143646412</v>
      </c>
    </row>
    <row r="49" spans="1:13" ht="24">
      <c r="A49" s="124">
        <v>11</v>
      </c>
      <c r="B49" s="124" t="s">
        <v>63</v>
      </c>
      <c r="C49" s="125" t="s">
        <v>40</v>
      </c>
      <c r="D49" s="124" t="s">
        <v>58</v>
      </c>
      <c r="E49" s="125" t="s">
        <v>40</v>
      </c>
      <c r="F49" s="126" t="s">
        <v>124</v>
      </c>
      <c r="G49" s="133">
        <v>16908728</v>
      </c>
      <c r="H49" s="133">
        <v>17255870</v>
      </c>
      <c r="I49" s="133">
        <v>9013980.5</v>
      </c>
      <c r="J49" s="127">
        <v>9973</v>
      </c>
      <c r="K49" s="127">
        <v>9973</v>
      </c>
      <c r="L49" s="127">
        <v>292</v>
      </c>
      <c r="M49" s="128">
        <f t="shared" si="0"/>
        <v>2.927905344429961</v>
      </c>
    </row>
    <row r="50" spans="1:13" ht="24">
      <c r="A50" s="124">
        <v>11</v>
      </c>
      <c r="B50" s="124" t="s">
        <v>63</v>
      </c>
      <c r="C50" s="125" t="s">
        <v>40</v>
      </c>
      <c r="D50" s="124" t="s">
        <v>58</v>
      </c>
      <c r="E50" s="125" t="s">
        <v>40</v>
      </c>
      <c r="F50" s="126" t="s">
        <v>125</v>
      </c>
      <c r="G50" s="38"/>
      <c r="H50" s="38"/>
      <c r="I50" s="38"/>
      <c r="J50" s="127">
        <v>9973</v>
      </c>
      <c r="K50" s="127">
        <v>9973</v>
      </c>
      <c r="L50" s="127">
        <v>288</v>
      </c>
      <c r="M50" s="128">
        <f t="shared" si="0"/>
        <v>2.8877970520405092</v>
      </c>
    </row>
    <row r="51" spans="1:13" ht="24">
      <c r="A51" s="124">
        <v>11</v>
      </c>
      <c r="B51" s="124" t="s">
        <v>63</v>
      </c>
      <c r="C51" s="125" t="s">
        <v>40</v>
      </c>
      <c r="D51" s="124" t="s">
        <v>59</v>
      </c>
      <c r="E51" s="125" t="s">
        <v>40</v>
      </c>
      <c r="F51" s="126" t="s">
        <v>392</v>
      </c>
      <c r="G51" s="133">
        <v>22777741</v>
      </c>
      <c r="H51" s="133">
        <v>23128798</v>
      </c>
      <c r="I51" s="133">
        <v>10472614.15</v>
      </c>
      <c r="J51" s="127">
        <v>24</v>
      </c>
      <c r="K51" s="127">
        <v>24</v>
      </c>
      <c r="L51" s="127">
        <v>8</v>
      </c>
      <c r="M51" s="128">
        <f t="shared" si="0"/>
        <v>33.333333333333329</v>
      </c>
    </row>
    <row r="52" spans="1:13" ht="36">
      <c r="A52" s="124">
        <v>11</v>
      </c>
      <c r="B52" s="124" t="s">
        <v>63</v>
      </c>
      <c r="C52" s="125" t="s">
        <v>40</v>
      </c>
      <c r="D52" s="124" t="s">
        <v>59</v>
      </c>
      <c r="E52" s="125" t="s">
        <v>40</v>
      </c>
      <c r="F52" s="126" t="s">
        <v>393</v>
      </c>
      <c r="G52" s="38"/>
      <c r="H52" s="38"/>
      <c r="I52" s="38"/>
      <c r="J52" s="127">
        <v>24</v>
      </c>
      <c r="K52" s="127">
        <v>24</v>
      </c>
      <c r="L52" s="127">
        <v>8</v>
      </c>
      <c r="M52" s="128">
        <f t="shared" si="0"/>
        <v>33.333333333333329</v>
      </c>
    </row>
    <row r="53" spans="1:13" ht="16.149999999999999" customHeight="1">
      <c r="A53" s="124">
        <v>11</v>
      </c>
      <c r="B53" s="124" t="s">
        <v>63</v>
      </c>
      <c r="C53" s="125" t="s">
        <v>40</v>
      </c>
      <c r="D53" s="124" t="s">
        <v>60</v>
      </c>
      <c r="E53" s="125" t="s">
        <v>40</v>
      </c>
      <c r="F53" s="126" t="s">
        <v>128</v>
      </c>
      <c r="G53" s="39">
        <v>17707441</v>
      </c>
      <c r="H53" s="39">
        <v>20279652</v>
      </c>
      <c r="I53" s="39">
        <v>10111890.48</v>
      </c>
      <c r="J53" s="127">
        <v>427</v>
      </c>
      <c r="K53" s="127">
        <v>427</v>
      </c>
      <c r="L53" s="127">
        <v>36</v>
      </c>
      <c r="M53" s="128">
        <f t="shared" si="0"/>
        <v>8.4309133489461363</v>
      </c>
    </row>
    <row r="54" spans="1:13" ht="24">
      <c r="A54" s="124">
        <v>11</v>
      </c>
      <c r="B54" s="124" t="s">
        <v>63</v>
      </c>
      <c r="C54" s="125" t="s">
        <v>40</v>
      </c>
      <c r="D54" s="124" t="s">
        <v>60</v>
      </c>
      <c r="E54" s="125" t="s">
        <v>40</v>
      </c>
      <c r="F54" s="126" t="s">
        <v>394</v>
      </c>
      <c r="G54" s="39"/>
      <c r="H54" s="39"/>
      <c r="I54" s="39"/>
      <c r="J54" s="127">
        <v>448</v>
      </c>
      <c r="K54" s="127">
        <v>448</v>
      </c>
      <c r="L54" s="127">
        <v>126</v>
      </c>
      <c r="M54" s="128">
        <f t="shared" si="0"/>
        <v>28.125</v>
      </c>
    </row>
    <row r="55" spans="1:13" ht="28.15" customHeight="1">
      <c r="A55" s="124">
        <v>11</v>
      </c>
      <c r="B55" s="124" t="s">
        <v>63</v>
      </c>
      <c r="C55" s="125" t="s">
        <v>40</v>
      </c>
      <c r="D55" s="124" t="s">
        <v>61</v>
      </c>
      <c r="E55" s="125" t="s">
        <v>40</v>
      </c>
      <c r="F55" s="126" t="s">
        <v>131</v>
      </c>
      <c r="G55" s="39">
        <v>54214138</v>
      </c>
      <c r="H55" s="39">
        <v>54329935</v>
      </c>
      <c r="I55" s="39">
        <v>18273413.32</v>
      </c>
      <c r="J55" s="127">
        <v>3720</v>
      </c>
      <c r="K55" s="127">
        <v>3720</v>
      </c>
      <c r="L55" s="127">
        <v>1253</v>
      </c>
      <c r="M55" s="128">
        <f t="shared" si="0"/>
        <v>33.682795698924735</v>
      </c>
    </row>
    <row r="56" spans="1:13" ht="27.6" customHeight="1">
      <c r="A56" s="124">
        <v>11</v>
      </c>
      <c r="B56" s="124" t="s">
        <v>63</v>
      </c>
      <c r="C56" s="125" t="s">
        <v>40</v>
      </c>
      <c r="D56" s="124" t="s">
        <v>61</v>
      </c>
      <c r="E56" s="125" t="s">
        <v>40</v>
      </c>
      <c r="F56" s="126" t="s">
        <v>395</v>
      </c>
      <c r="G56" s="38"/>
      <c r="H56" s="38"/>
      <c r="I56" s="38"/>
      <c r="J56" s="127">
        <v>3197</v>
      </c>
      <c r="K56" s="127">
        <v>3197</v>
      </c>
      <c r="L56" s="127">
        <v>1357</v>
      </c>
      <c r="M56" s="128">
        <f t="shared" si="0"/>
        <v>42.446043165467628</v>
      </c>
    </row>
    <row r="57" spans="1:13" ht="16.149999999999999" customHeight="1">
      <c r="A57" s="124">
        <v>11</v>
      </c>
      <c r="B57" s="124" t="s">
        <v>63</v>
      </c>
      <c r="C57" s="125" t="s">
        <v>40</v>
      </c>
      <c r="D57" s="124" t="s">
        <v>62</v>
      </c>
      <c r="E57" s="125" t="s">
        <v>40</v>
      </c>
      <c r="F57" s="126" t="s">
        <v>134</v>
      </c>
      <c r="G57" s="38">
        <v>4084448</v>
      </c>
      <c r="H57" s="38">
        <v>4168522</v>
      </c>
      <c r="I57" s="38">
        <v>2249615.14</v>
      </c>
      <c r="J57" s="127">
        <v>57</v>
      </c>
      <c r="K57" s="127">
        <v>57</v>
      </c>
      <c r="L57" s="127">
        <v>11</v>
      </c>
      <c r="M57" s="128">
        <f t="shared" si="0"/>
        <v>19.298245614035086</v>
      </c>
    </row>
    <row r="58" spans="1:13" ht="24">
      <c r="A58" s="124">
        <v>11</v>
      </c>
      <c r="B58" s="124" t="s">
        <v>63</v>
      </c>
      <c r="C58" s="125" t="s">
        <v>40</v>
      </c>
      <c r="D58" s="124" t="s">
        <v>62</v>
      </c>
      <c r="E58" s="125" t="s">
        <v>40</v>
      </c>
      <c r="F58" s="126" t="s">
        <v>396</v>
      </c>
      <c r="G58" s="38"/>
      <c r="H58" s="38"/>
      <c r="I58" s="38"/>
      <c r="J58" s="127">
        <v>150</v>
      </c>
      <c r="K58" s="127">
        <v>150</v>
      </c>
      <c r="L58" s="127">
        <v>68</v>
      </c>
      <c r="M58" s="128">
        <f t="shared" si="0"/>
        <v>45.333333333333329</v>
      </c>
    </row>
    <row r="59" spans="1:13" ht="17.45" customHeight="1">
      <c r="A59" s="124" t="s">
        <v>37</v>
      </c>
      <c r="B59" s="124" t="s">
        <v>63</v>
      </c>
      <c r="C59" s="125" t="s">
        <v>40</v>
      </c>
      <c r="D59" s="125" t="s">
        <v>266</v>
      </c>
      <c r="E59" s="125" t="s">
        <v>40</v>
      </c>
      <c r="F59" s="126" t="s">
        <v>137</v>
      </c>
      <c r="G59" s="133">
        <v>3264763</v>
      </c>
      <c r="H59" s="133">
        <v>3275806</v>
      </c>
      <c r="I59" s="133">
        <v>1500297.03</v>
      </c>
      <c r="J59" s="127">
        <v>12</v>
      </c>
      <c r="K59" s="127">
        <v>12</v>
      </c>
      <c r="L59" s="127">
        <v>3</v>
      </c>
      <c r="M59" s="128">
        <f t="shared" si="0"/>
        <v>25</v>
      </c>
    </row>
    <row r="60" spans="1:13" ht="17.45" customHeight="1">
      <c r="A60" s="124" t="s">
        <v>37</v>
      </c>
      <c r="B60" s="124" t="s">
        <v>63</v>
      </c>
      <c r="C60" s="125" t="s">
        <v>40</v>
      </c>
      <c r="D60" s="125" t="s">
        <v>266</v>
      </c>
      <c r="E60" s="125" t="s">
        <v>40</v>
      </c>
      <c r="F60" s="126" t="s">
        <v>137</v>
      </c>
      <c r="G60" s="38"/>
      <c r="H60" s="38"/>
      <c r="I60" s="38"/>
      <c r="J60" s="127">
        <v>12</v>
      </c>
      <c r="K60" s="127">
        <v>12</v>
      </c>
      <c r="L60" s="127">
        <v>3</v>
      </c>
      <c r="M60" s="128">
        <f t="shared" si="0"/>
        <v>25</v>
      </c>
    </row>
    <row r="61" spans="1:13" ht="17.45" customHeight="1">
      <c r="A61" s="124" t="s">
        <v>37</v>
      </c>
      <c r="B61" s="124" t="s">
        <v>63</v>
      </c>
      <c r="C61" s="125" t="s">
        <v>40</v>
      </c>
      <c r="D61" s="125" t="s">
        <v>267</v>
      </c>
      <c r="E61" s="125" t="s">
        <v>40</v>
      </c>
      <c r="F61" s="126" t="s">
        <v>268</v>
      </c>
      <c r="G61" s="38">
        <v>8994044</v>
      </c>
      <c r="H61" s="38">
        <v>9213849</v>
      </c>
      <c r="I61" s="38">
        <v>4513612.26</v>
      </c>
      <c r="J61" s="127">
        <v>125</v>
      </c>
      <c r="K61" s="127">
        <v>125</v>
      </c>
      <c r="L61" s="127">
        <v>31</v>
      </c>
      <c r="M61" s="128">
        <f t="shared" si="0"/>
        <v>24.8</v>
      </c>
    </row>
    <row r="62" spans="1:13" ht="24">
      <c r="A62" s="124" t="s">
        <v>37</v>
      </c>
      <c r="B62" s="124" t="s">
        <v>63</v>
      </c>
      <c r="C62" s="125" t="s">
        <v>40</v>
      </c>
      <c r="D62" s="125" t="s">
        <v>267</v>
      </c>
      <c r="E62" s="125" t="s">
        <v>40</v>
      </c>
      <c r="F62" s="126" t="s">
        <v>398</v>
      </c>
      <c r="G62" s="38"/>
      <c r="H62" s="38"/>
      <c r="I62" s="38"/>
      <c r="J62" s="127">
        <v>232</v>
      </c>
      <c r="K62" s="127">
        <v>232</v>
      </c>
      <c r="L62" s="127">
        <v>80</v>
      </c>
      <c r="M62" s="128">
        <f t="shared" si="0"/>
        <v>34.482758620689658</v>
      </c>
    </row>
    <row r="63" spans="1:13" ht="36">
      <c r="A63" s="124">
        <v>11</v>
      </c>
      <c r="B63" s="124" t="s">
        <v>63</v>
      </c>
      <c r="C63" s="125" t="s">
        <v>40</v>
      </c>
      <c r="D63" s="125" t="s">
        <v>281</v>
      </c>
      <c r="E63" s="125" t="s">
        <v>40</v>
      </c>
      <c r="F63" s="126" t="s">
        <v>282</v>
      </c>
      <c r="G63" s="38">
        <v>5320684</v>
      </c>
      <c r="H63" s="38">
        <v>5368264</v>
      </c>
      <c r="I63" s="38">
        <v>2838763.23</v>
      </c>
      <c r="J63" s="127">
        <v>132</v>
      </c>
      <c r="K63" s="127">
        <v>132</v>
      </c>
      <c r="L63" s="127">
        <v>3</v>
      </c>
      <c r="M63" s="128">
        <f t="shared" si="0"/>
        <v>2.2727272727272729</v>
      </c>
    </row>
    <row r="64" spans="1:13" ht="36">
      <c r="A64" s="124">
        <v>11</v>
      </c>
      <c r="B64" s="124" t="s">
        <v>63</v>
      </c>
      <c r="C64" s="125" t="s">
        <v>40</v>
      </c>
      <c r="D64" s="125" t="s">
        <v>281</v>
      </c>
      <c r="E64" s="125" t="s">
        <v>40</v>
      </c>
      <c r="F64" s="126" t="s">
        <v>399</v>
      </c>
      <c r="G64" s="38"/>
      <c r="H64" s="38"/>
      <c r="I64" s="38"/>
      <c r="J64" s="127">
        <v>126</v>
      </c>
      <c r="K64" s="127">
        <v>126</v>
      </c>
      <c r="L64" s="127">
        <v>10</v>
      </c>
      <c r="M64" s="128">
        <f t="shared" si="0"/>
        <v>7.9365079365079358</v>
      </c>
    </row>
    <row r="65" spans="1:13" ht="24">
      <c r="A65" s="124">
        <v>11</v>
      </c>
      <c r="B65" s="124" t="s">
        <v>63</v>
      </c>
      <c r="C65" s="125" t="s">
        <v>40</v>
      </c>
      <c r="D65" s="125" t="s">
        <v>288</v>
      </c>
      <c r="E65" s="125" t="s">
        <v>40</v>
      </c>
      <c r="F65" s="126" t="s">
        <v>289</v>
      </c>
      <c r="G65" s="40">
        <v>9878606</v>
      </c>
      <c r="H65" s="40">
        <v>10160398</v>
      </c>
      <c r="I65" s="40">
        <v>5332451.84</v>
      </c>
      <c r="J65" s="127">
        <v>240</v>
      </c>
      <c r="K65" s="127">
        <v>240</v>
      </c>
      <c r="L65" s="127">
        <v>90</v>
      </c>
      <c r="M65" s="128">
        <f t="shared" si="0"/>
        <v>37.5</v>
      </c>
    </row>
    <row r="66" spans="1:13" ht="24">
      <c r="A66" s="124">
        <v>11</v>
      </c>
      <c r="B66" s="124" t="s">
        <v>63</v>
      </c>
      <c r="C66" s="125" t="s">
        <v>40</v>
      </c>
      <c r="D66" s="125" t="s">
        <v>288</v>
      </c>
      <c r="E66" s="125" t="s">
        <v>40</v>
      </c>
      <c r="F66" s="126" t="s">
        <v>400</v>
      </c>
      <c r="G66" s="38"/>
      <c r="H66" s="38"/>
      <c r="I66" s="38"/>
      <c r="J66" s="127">
        <v>846</v>
      </c>
      <c r="K66" s="127">
        <v>846</v>
      </c>
      <c r="L66" s="127">
        <v>364</v>
      </c>
      <c r="M66" s="128">
        <f t="shared" si="0"/>
        <v>43.026004728132392</v>
      </c>
    </row>
    <row r="67" spans="1:13" ht="36">
      <c r="A67" s="124">
        <v>11</v>
      </c>
      <c r="B67" s="124" t="s">
        <v>63</v>
      </c>
      <c r="C67" s="125" t="s">
        <v>40</v>
      </c>
      <c r="D67" s="125" t="s">
        <v>295</v>
      </c>
      <c r="E67" s="125" t="s">
        <v>40</v>
      </c>
      <c r="F67" s="126" t="s">
        <v>296</v>
      </c>
      <c r="G67" s="40">
        <v>10255212</v>
      </c>
      <c r="H67" s="40">
        <v>10256212</v>
      </c>
      <c r="I67" s="40">
        <v>4671512.5199999996</v>
      </c>
      <c r="J67" s="127">
        <v>200</v>
      </c>
      <c r="K67" s="127">
        <v>200</v>
      </c>
      <c r="L67" s="127">
        <v>127</v>
      </c>
      <c r="M67" s="128">
        <f t="shared" si="0"/>
        <v>63.5</v>
      </c>
    </row>
    <row r="68" spans="1:13" ht="36">
      <c r="A68" s="124">
        <v>11</v>
      </c>
      <c r="B68" s="124" t="s">
        <v>63</v>
      </c>
      <c r="C68" s="125" t="s">
        <v>40</v>
      </c>
      <c r="D68" s="125" t="s">
        <v>295</v>
      </c>
      <c r="E68" s="125" t="s">
        <v>40</v>
      </c>
      <c r="F68" s="126" t="s">
        <v>401</v>
      </c>
      <c r="G68" s="38"/>
      <c r="H68" s="38"/>
      <c r="I68" s="38"/>
      <c r="J68" s="127">
        <v>433</v>
      </c>
      <c r="K68" s="127">
        <v>433</v>
      </c>
      <c r="L68" s="127">
        <v>273</v>
      </c>
      <c r="M68" s="128">
        <f t="shared" si="0"/>
        <v>63.048498845265591</v>
      </c>
    </row>
    <row r="69" spans="1:13" ht="30" customHeight="1">
      <c r="A69" s="124">
        <v>11</v>
      </c>
      <c r="B69" s="124" t="s">
        <v>63</v>
      </c>
      <c r="C69" s="125" t="s">
        <v>40</v>
      </c>
      <c r="D69" s="125" t="s">
        <v>328</v>
      </c>
      <c r="E69" s="125" t="s">
        <v>40</v>
      </c>
      <c r="F69" s="126" t="s">
        <v>333</v>
      </c>
      <c r="G69" s="40">
        <v>5616579</v>
      </c>
      <c r="H69" s="40">
        <v>5689879</v>
      </c>
      <c r="I69" s="40">
        <v>2324527.9500000002</v>
      </c>
      <c r="J69" s="127">
        <v>36</v>
      </c>
      <c r="K69" s="127">
        <v>36</v>
      </c>
      <c r="L69" s="127">
        <v>16</v>
      </c>
      <c r="M69" s="128">
        <f t="shared" si="0"/>
        <v>44.444444444444443</v>
      </c>
    </row>
    <row r="70" spans="1:13" ht="27" customHeight="1">
      <c r="A70" s="124">
        <v>11</v>
      </c>
      <c r="B70" s="124" t="s">
        <v>63</v>
      </c>
      <c r="C70" s="125" t="s">
        <v>40</v>
      </c>
      <c r="D70" s="125" t="s">
        <v>328</v>
      </c>
      <c r="E70" s="125" t="s">
        <v>40</v>
      </c>
      <c r="F70" s="126" t="s">
        <v>403</v>
      </c>
      <c r="G70" s="38"/>
      <c r="H70" s="38"/>
      <c r="I70" s="38"/>
      <c r="J70" s="127">
        <v>4</v>
      </c>
      <c r="K70" s="127">
        <v>4</v>
      </c>
      <c r="L70" s="127">
        <v>4</v>
      </c>
      <c r="M70" s="128">
        <f t="shared" si="0"/>
        <v>100</v>
      </c>
    </row>
    <row r="71" spans="1:13" ht="27" customHeight="1">
      <c r="A71" s="124">
        <v>11</v>
      </c>
      <c r="B71" s="124" t="s">
        <v>63</v>
      </c>
      <c r="C71" s="125" t="s">
        <v>40</v>
      </c>
      <c r="D71" s="125" t="s">
        <v>329</v>
      </c>
      <c r="E71" s="125" t="s">
        <v>40</v>
      </c>
      <c r="F71" s="126" t="s">
        <v>334</v>
      </c>
      <c r="G71" s="40">
        <v>2924217</v>
      </c>
      <c r="H71" s="40">
        <v>2930145</v>
      </c>
      <c r="I71" s="40">
        <v>1356192.08</v>
      </c>
      <c r="J71" s="127">
        <v>52</v>
      </c>
      <c r="K71" s="127">
        <v>52</v>
      </c>
      <c r="L71" s="127">
        <v>3</v>
      </c>
      <c r="M71" s="128">
        <f t="shared" si="0"/>
        <v>5.7692307692307692</v>
      </c>
    </row>
    <row r="72" spans="1:13" ht="27.6" customHeight="1">
      <c r="A72" s="124">
        <v>11</v>
      </c>
      <c r="B72" s="124" t="s">
        <v>63</v>
      </c>
      <c r="C72" s="125" t="s">
        <v>40</v>
      </c>
      <c r="D72" s="125" t="s">
        <v>329</v>
      </c>
      <c r="E72" s="125" t="s">
        <v>40</v>
      </c>
      <c r="F72" s="126" t="s">
        <v>404</v>
      </c>
      <c r="G72" s="38"/>
      <c r="H72" s="38"/>
      <c r="I72" s="38"/>
      <c r="J72" s="127">
        <v>24</v>
      </c>
      <c r="K72" s="127">
        <v>24</v>
      </c>
      <c r="L72" s="127">
        <v>2</v>
      </c>
      <c r="M72" s="128">
        <f t="shared" ref="M72:M102" si="1">+L72/K72*100</f>
        <v>8.3333333333333321</v>
      </c>
    </row>
    <row r="73" spans="1:13" ht="27" customHeight="1">
      <c r="A73" s="124">
        <v>11</v>
      </c>
      <c r="B73" s="124" t="s">
        <v>63</v>
      </c>
      <c r="C73" s="125" t="s">
        <v>40</v>
      </c>
      <c r="D73" s="125" t="s">
        <v>330</v>
      </c>
      <c r="E73" s="125" t="s">
        <v>40</v>
      </c>
      <c r="F73" s="126" t="s">
        <v>335</v>
      </c>
      <c r="G73" s="38">
        <v>1094701</v>
      </c>
      <c r="H73" s="38">
        <v>1094701</v>
      </c>
      <c r="I73" s="38">
        <v>388584.51</v>
      </c>
      <c r="J73" s="127">
        <v>8</v>
      </c>
      <c r="K73" s="127">
        <v>8</v>
      </c>
      <c r="L73" s="127">
        <v>1</v>
      </c>
      <c r="M73" s="128">
        <f t="shared" si="1"/>
        <v>12.5</v>
      </c>
    </row>
    <row r="74" spans="1:13" ht="37.9" customHeight="1">
      <c r="A74" s="124">
        <v>11</v>
      </c>
      <c r="B74" s="124" t="s">
        <v>63</v>
      </c>
      <c r="C74" s="125" t="s">
        <v>40</v>
      </c>
      <c r="D74" s="125" t="s">
        <v>330</v>
      </c>
      <c r="E74" s="125" t="s">
        <v>40</v>
      </c>
      <c r="F74" s="126" t="s">
        <v>405</v>
      </c>
      <c r="G74" s="38"/>
      <c r="H74" s="38"/>
      <c r="I74" s="38"/>
      <c r="J74" s="127">
        <v>4</v>
      </c>
      <c r="K74" s="127">
        <v>4</v>
      </c>
      <c r="L74" s="127">
        <v>0</v>
      </c>
      <c r="M74" s="128">
        <f t="shared" si="1"/>
        <v>0</v>
      </c>
    </row>
    <row r="75" spans="1:13" ht="22.15" customHeight="1">
      <c r="A75" s="124">
        <v>11</v>
      </c>
      <c r="B75" s="124" t="s">
        <v>63</v>
      </c>
      <c r="C75" s="125" t="s">
        <v>40</v>
      </c>
      <c r="D75" s="125" t="s">
        <v>331</v>
      </c>
      <c r="E75" s="125" t="s">
        <v>40</v>
      </c>
      <c r="F75" s="126" t="s">
        <v>336</v>
      </c>
      <c r="G75" s="38">
        <v>21147091</v>
      </c>
      <c r="H75" s="38">
        <v>20402476.780000001</v>
      </c>
      <c r="I75" s="38">
        <v>8327393.0800000001</v>
      </c>
      <c r="J75" s="127">
        <v>12</v>
      </c>
      <c r="K75" s="127">
        <v>12</v>
      </c>
      <c r="L75" s="127">
        <v>4</v>
      </c>
      <c r="M75" s="128">
        <f>+L75/K75*100</f>
        <v>33.333333333333329</v>
      </c>
    </row>
    <row r="76" spans="1:13" ht="26.45" customHeight="1">
      <c r="A76" s="124">
        <v>11</v>
      </c>
      <c r="B76" s="124" t="s">
        <v>63</v>
      </c>
      <c r="C76" s="125" t="s">
        <v>40</v>
      </c>
      <c r="D76" s="125" t="s">
        <v>331</v>
      </c>
      <c r="E76" s="125" t="s">
        <v>40</v>
      </c>
      <c r="F76" s="126" t="s">
        <v>406</v>
      </c>
      <c r="G76" s="38"/>
      <c r="H76" s="38"/>
      <c r="I76" s="38"/>
      <c r="J76" s="127">
        <v>12</v>
      </c>
      <c r="K76" s="127">
        <v>12</v>
      </c>
      <c r="L76" s="127">
        <v>4</v>
      </c>
      <c r="M76" s="128">
        <f t="shared" ref="M76:M82" si="2">+L76/K76*100</f>
        <v>33.333333333333329</v>
      </c>
    </row>
    <row r="77" spans="1:13" ht="27.6" customHeight="1">
      <c r="A77" s="124">
        <v>11</v>
      </c>
      <c r="B77" s="124" t="s">
        <v>63</v>
      </c>
      <c r="C77" s="125" t="s">
        <v>40</v>
      </c>
      <c r="D77" s="125" t="s">
        <v>332</v>
      </c>
      <c r="E77" s="125" t="s">
        <v>40</v>
      </c>
      <c r="F77" s="126" t="s">
        <v>337</v>
      </c>
      <c r="G77" s="38">
        <v>11197669</v>
      </c>
      <c r="H77" s="38">
        <v>11308158</v>
      </c>
      <c r="I77" s="38">
        <v>5175290.78</v>
      </c>
      <c r="J77" s="127">
        <v>8</v>
      </c>
      <c r="K77" s="127">
        <v>8</v>
      </c>
      <c r="L77" s="127">
        <v>5</v>
      </c>
      <c r="M77" s="128">
        <f t="shared" si="2"/>
        <v>62.5</v>
      </c>
    </row>
    <row r="78" spans="1:13" ht="31.15" customHeight="1">
      <c r="A78" s="124">
        <v>11</v>
      </c>
      <c r="B78" s="124" t="s">
        <v>63</v>
      </c>
      <c r="C78" s="125" t="s">
        <v>40</v>
      </c>
      <c r="D78" s="125" t="s">
        <v>332</v>
      </c>
      <c r="E78" s="125" t="s">
        <v>40</v>
      </c>
      <c r="F78" s="126" t="s">
        <v>408</v>
      </c>
      <c r="G78" s="38"/>
      <c r="H78" s="38"/>
      <c r="I78" s="38"/>
      <c r="J78" s="127">
        <v>17</v>
      </c>
      <c r="K78" s="127">
        <v>17</v>
      </c>
      <c r="L78" s="127">
        <v>4</v>
      </c>
      <c r="M78" s="128">
        <f t="shared" si="2"/>
        <v>23.52941176470588</v>
      </c>
    </row>
    <row r="79" spans="1:13" ht="28.9" customHeight="1">
      <c r="A79" s="124">
        <v>11</v>
      </c>
      <c r="B79" s="124" t="s">
        <v>63</v>
      </c>
      <c r="C79" s="125" t="s">
        <v>40</v>
      </c>
      <c r="D79" s="125" t="s">
        <v>604</v>
      </c>
      <c r="E79" s="125" t="s">
        <v>40</v>
      </c>
      <c r="F79" s="126" t="s">
        <v>605</v>
      </c>
      <c r="G79" s="38">
        <v>7330762</v>
      </c>
      <c r="H79" s="38">
        <v>7333776</v>
      </c>
      <c r="I79" s="38">
        <v>1663561.32</v>
      </c>
      <c r="J79" s="127">
        <v>460</v>
      </c>
      <c r="K79" s="127">
        <v>460</v>
      </c>
      <c r="L79" s="127">
        <v>35</v>
      </c>
      <c r="M79" s="128">
        <f t="shared" si="2"/>
        <v>7.608695652173914</v>
      </c>
    </row>
    <row r="80" spans="1:13" ht="39" customHeight="1">
      <c r="A80" s="124">
        <v>11</v>
      </c>
      <c r="B80" s="124" t="s">
        <v>63</v>
      </c>
      <c r="C80" s="125" t="s">
        <v>40</v>
      </c>
      <c r="D80" s="125" t="s">
        <v>604</v>
      </c>
      <c r="E80" s="125" t="s">
        <v>40</v>
      </c>
      <c r="F80" s="126" t="s">
        <v>606</v>
      </c>
      <c r="G80" s="38"/>
      <c r="H80" s="38"/>
      <c r="I80" s="38"/>
      <c r="J80" s="127">
        <v>382</v>
      </c>
      <c r="K80" s="127">
        <v>382</v>
      </c>
      <c r="L80" s="127">
        <v>1</v>
      </c>
      <c r="M80" s="128">
        <f t="shared" si="2"/>
        <v>0.26178010471204188</v>
      </c>
    </row>
    <row r="81" spans="1:13" ht="30.6" customHeight="1">
      <c r="A81" s="124">
        <v>11</v>
      </c>
      <c r="B81" s="124" t="s">
        <v>63</v>
      </c>
      <c r="C81" s="125" t="s">
        <v>40</v>
      </c>
      <c r="D81" s="125" t="s">
        <v>609</v>
      </c>
      <c r="E81" s="125" t="s">
        <v>40</v>
      </c>
      <c r="F81" s="126" t="s">
        <v>610</v>
      </c>
      <c r="G81" s="40">
        <v>4554366</v>
      </c>
      <c r="H81" s="40">
        <v>4569382</v>
      </c>
      <c r="I81" s="40">
        <v>1594960.42</v>
      </c>
      <c r="J81" s="127">
        <v>12</v>
      </c>
      <c r="K81" s="127">
        <v>12</v>
      </c>
      <c r="L81" s="127">
        <v>0</v>
      </c>
      <c r="M81" s="128">
        <f t="shared" si="2"/>
        <v>0</v>
      </c>
    </row>
    <row r="82" spans="1:13" ht="24">
      <c r="A82" s="124">
        <v>11</v>
      </c>
      <c r="B82" s="124" t="s">
        <v>63</v>
      </c>
      <c r="C82" s="125" t="s">
        <v>40</v>
      </c>
      <c r="D82" s="125" t="s">
        <v>609</v>
      </c>
      <c r="E82" s="125" t="s">
        <v>40</v>
      </c>
      <c r="F82" s="126" t="s">
        <v>611</v>
      </c>
      <c r="G82" s="40"/>
      <c r="H82" s="40"/>
      <c r="I82" s="40"/>
      <c r="J82" s="127">
        <v>12</v>
      </c>
      <c r="K82" s="127">
        <v>12</v>
      </c>
      <c r="L82" s="127">
        <v>0</v>
      </c>
      <c r="M82" s="128">
        <f t="shared" si="2"/>
        <v>0</v>
      </c>
    </row>
    <row r="83" spans="1:13" ht="27.6" customHeight="1">
      <c r="A83" s="124">
        <v>11</v>
      </c>
      <c r="B83" s="124" t="s">
        <v>64</v>
      </c>
      <c r="C83" s="125" t="s">
        <v>40</v>
      </c>
      <c r="D83" s="124" t="s">
        <v>39</v>
      </c>
      <c r="E83" s="125" t="s">
        <v>40</v>
      </c>
      <c r="F83" s="126" t="s">
        <v>704</v>
      </c>
      <c r="G83" s="40">
        <v>36560493</v>
      </c>
      <c r="H83" s="40">
        <v>40810768</v>
      </c>
      <c r="I83" s="40">
        <v>15140041.859999999</v>
      </c>
      <c r="J83" s="127">
        <v>3996</v>
      </c>
      <c r="K83" s="127">
        <v>3996</v>
      </c>
      <c r="L83" s="127">
        <v>617</v>
      </c>
      <c r="M83" s="128">
        <f t="shared" si="1"/>
        <v>15.44044044044044</v>
      </c>
    </row>
    <row r="84" spans="1:13" ht="38.450000000000003" customHeight="1">
      <c r="A84" s="124">
        <v>11</v>
      </c>
      <c r="B84" s="124" t="s">
        <v>64</v>
      </c>
      <c r="C84" s="125" t="s">
        <v>40</v>
      </c>
      <c r="D84" s="124" t="s">
        <v>39</v>
      </c>
      <c r="E84" s="125" t="s">
        <v>40</v>
      </c>
      <c r="F84" s="126" t="s">
        <v>410</v>
      </c>
      <c r="G84" s="40"/>
      <c r="H84" s="40"/>
      <c r="I84" s="40"/>
      <c r="J84" s="127">
        <v>4745</v>
      </c>
      <c r="K84" s="127">
        <v>4745</v>
      </c>
      <c r="L84" s="127">
        <v>1056</v>
      </c>
      <c r="M84" s="128">
        <f t="shared" si="1"/>
        <v>22.255005268703897</v>
      </c>
    </row>
    <row r="85" spans="1:13" ht="18" customHeight="1">
      <c r="A85" s="124">
        <v>11</v>
      </c>
      <c r="B85" s="124" t="s">
        <v>141</v>
      </c>
      <c r="C85" s="125" t="s">
        <v>40</v>
      </c>
      <c r="D85" s="124" t="s">
        <v>39</v>
      </c>
      <c r="E85" s="125" t="s">
        <v>40</v>
      </c>
      <c r="F85" s="126" t="s">
        <v>142</v>
      </c>
      <c r="G85" s="40">
        <v>174166205</v>
      </c>
      <c r="H85" s="40">
        <v>173429185</v>
      </c>
      <c r="I85" s="40">
        <v>83348376.400000006</v>
      </c>
      <c r="J85" s="127">
        <v>52775</v>
      </c>
      <c r="K85" s="127">
        <v>52775</v>
      </c>
      <c r="L85" s="127">
        <v>10277</v>
      </c>
      <c r="M85" s="128">
        <f t="shared" si="1"/>
        <v>19.473235433443868</v>
      </c>
    </row>
    <row r="86" spans="1:13" ht="28.15" customHeight="1">
      <c r="A86" s="124">
        <v>11</v>
      </c>
      <c r="B86" s="124" t="s">
        <v>141</v>
      </c>
      <c r="C86" s="125" t="s">
        <v>40</v>
      </c>
      <c r="D86" s="124" t="s">
        <v>39</v>
      </c>
      <c r="E86" s="125" t="s">
        <v>40</v>
      </c>
      <c r="F86" s="126" t="s">
        <v>411</v>
      </c>
      <c r="G86" s="38"/>
      <c r="H86" s="38"/>
      <c r="I86" s="38"/>
      <c r="J86" s="127">
        <v>42592</v>
      </c>
      <c r="K86" s="127">
        <v>42592</v>
      </c>
      <c r="L86" s="127">
        <v>16277</v>
      </c>
      <c r="M86" s="128">
        <f t="shared" si="1"/>
        <v>38.216096919609313</v>
      </c>
    </row>
    <row r="87" spans="1:13" ht="20.45" customHeight="1">
      <c r="A87" s="124" t="s">
        <v>145</v>
      </c>
      <c r="B87" s="124" t="s">
        <v>146</v>
      </c>
      <c r="C87" s="125" t="s">
        <v>40</v>
      </c>
      <c r="D87" s="124" t="s">
        <v>39</v>
      </c>
      <c r="E87" s="125" t="s">
        <v>40</v>
      </c>
      <c r="F87" s="126" t="s">
        <v>147</v>
      </c>
      <c r="G87" s="133">
        <v>6043875</v>
      </c>
      <c r="H87" s="133">
        <v>6049508</v>
      </c>
      <c r="I87" s="133">
        <v>2878808.84</v>
      </c>
      <c r="J87" s="127">
        <v>40617</v>
      </c>
      <c r="K87" s="127">
        <v>40617</v>
      </c>
      <c r="L87" s="127">
        <v>7374</v>
      </c>
      <c r="M87" s="128">
        <f t="shared" si="1"/>
        <v>18.154959745919196</v>
      </c>
    </row>
    <row r="88" spans="1:13" ht="24">
      <c r="A88" s="124" t="s">
        <v>145</v>
      </c>
      <c r="B88" s="124" t="s">
        <v>146</v>
      </c>
      <c r="C88" s="125" t="s">
        <v>40</v>
      </c>
      <c r="D88" s="124" t="s">
        <v>39</v>
      </c>
      <c r="E88" s="125" t="s">
        <v>40</v>
      </c>
      <c r="F88" s="126" t="s">
        <v>148</v>
      </c>
      <c r="G88" s="38"/>
      <c r="H88" s="38"/>
      <c r="I88" s="38"/>
      <c r="J88" s="127">
        <v>3238</v>
      </c>
      <c r="K88" s="127">
        <v>3238</v>
      </c>
      <c r="L88" s="127">
        <v>1115</v>
      </c>
      <c r="M88" s="128">
        <f t="shared" si="1"/>
        <v>34.434836318715256</v>
      </c>
    </row>
    <row r="89" spans="1:13">
      <c r="A89" s="124" t="s">
        <v>151</v>
      </c>
      <c r="B89" s="124" t="s">
        <v>146</v>
      </c>
      <c r="C89" s="125" t="s">
        <v>40</v>
      </c>
      <c r="D89" s="124" t="s">
        <v>39</v>
      </c>
      <c r="E89" s="125" t="s">
        <v>40</v>
      </c>
      <c r="F89" s="126" t="s">
        <v>152</v>
      </c>
      <c r="G89" s="133">
        <v>136865595</v>
      </c>
      <c r="H89" s="133">
        <v>139932167</v>
      </c>
      <c r="I89" s="133">
        <v>58224313.619999997</v>
      </c>
      <c r="J89" s="127">
        <v>29500</v>
      </c>
      <c r="K89" s="127">
        <v>29500</v>
      </c>
      <c r="L89" s="127">
        <v>5137</v>
      </c>
      <c r="M89" s="128">
        <f t="shared" si="1"/>
        <v>17.413559322033898</v>
      </c>
    </row>
    <row r="90" spans="1:13" ht="24">
      <c r="A90" s="124" t="s">
        <v>151</v>
      </c>
      <c r="B90" s="124" t="s">
        <v>146</v>
      </c>
      <c r="C90" s="125" t="s">
        <v>40</v>
      </c>
      <c r="D90" s="124" t="s">
        <v>39</v>
      </c>
      <c r="E90" s="125" t="s">
        <v>40</v>
      </c>
      <c r="F90" s="126" t="s">
        <v>153</v>
      </c>
      <c r="G90" s="38"/>
      <c r="H90" s="38"/>
      <c r="I90" s="38"/>
      <c r="J90" s="127">
        <v>29500</v>
      </c>
      <c r="K90" s="127">
        <v>29500</v>
      </c>
      <c r="L90" s="127">
        <v>5137</v>
      </c>
      <c r="M90" s="128">
        <f t="shared" si="1"/>
        <v>17.413559322033898</v>
      </c>
    </row>
    <row r="91" spans="1:13">
      <c r="A91" s="124" t="s">
        <v>151</v>
      </c>
      <c r="B91" s="124" t="s">
        <v>146</v>
      </c>
      <c r="C91" s="125" t="s">
        <v>40</v>
      </c>
      <c r="D91" s="125" t="s">
        <v>41</v>
      </c>
      <c r="E91" s="125" t="s">
        <v>40</v>
      </c>
      <c r="F91" s="126" t="s">
        <v>175</v>
      </c>
      <c r="G91" s="133">
        <v>87420425</v>
      </c>
      <c r="H91" s="133">
        <v>89460341</v>
      </c>
      <c r="I91" s="133">
        <v>42693507.450000003</v>
      </c>
      <c r="J91" s="127">
        <v>420</v>
      </c>
      <c r="K91" s="127">
        <v>420</v>
      </c>
      <c r="L91" s="127">
        <v>180</v>
      </c>
      <c r="M91" s="128">
        <f t="shared" si="1"/>
        <v>42.857142857142854</v>
      </c>
    </row>
    <row r="92" spans="1:13" ht="36">
      <c r="A92" s="124" t="s">
        <v>151</v>
      </c>
      <c r="B92" s="124" t="s">
        <v>146</v>
      </c>
      <c r="C92" s="125" t="s">
        <v>40</v>
      </c>
      <c r="D92" s="125" t="s">
        <v>41</v>
      </c>
      <c r="E92" s="125" t="s">
        <v>40</v>
      </c>
      <c r="F92" s="126" t="s">
        <v>176</v>
      </c>
      <c r="G92" s="38"/>
      <c r="H92" s="38"/>
      <c r="I92" s="38"/>
      <c r="J92" s="127">
        <v>420</v>
      </c>
      <c r="K92" s="127">
        <v>420</v>
      </c>
      <c r="L92" s="127">
        <v>180</v>
      </c>
      <c r="M92" s="128">
        <f t="shared" si="1"/>
        <v>42.857142857142854</v>
      </c>
    </row>
    <row r="93" spans="1:13">
      <c r="A93" s="124" t="s">
        <v>151</v>
      </c>
      <c r="B93" s="124" t="s">
        <v>146</v>
      </c>
      <c r="C93" s="125" t="s">
        <v>40</v>
      </c>
      <c r="D93" s="124" t="s">
        <v>42</v>
      </c>
      <c r="E93" s="125" t="s">
        <v>40</v>
      </c>
      <c r="F93" s="126" t="s">
        <v>154</v>
      </c>
      <c r="G93" s="133">
        <v>36241875</v>
      </c>
      <c r="H93" s="133">
        <v>40536089.57</v>
      </c>
      <c r="I93" s="133">
        <v>15577804.77</v>
      </c>
      <c r="J93" s="127">
        <v>4500500</v>
      </c>
      <c r="K93" s="127">
        <v>4500500</v>
      </c>
      <c r="L93" s="127">
        <v>666150</v>
      </c>
      <c r="M93" s="128">
        <f t="shared" si="1"/>
        <v>14.801688701255417</v>
      </c>
    </row>
    <row r="94" spans="1:13" ht="24">
      <c r="A94" s="124" t="s">
        <v>151</v>
      </c>
      <c r="B94" s="124" t="s">
        <v>146</v>
      </c>
      <c r="C94" s="125" t="s">
        <v>40</v>
      </c>
      <c r="D94" s="124" t="s">
        <v>42</v>
      </c>
      <c r="E94" s="125" t="s">
        <v>40</v>
      </c>
      <c r="F94" s="126" t="s">
        <v>155</v>
      </c>
      <c r="G94" s="38"/>
      <c r="H94" s="38"/>
      <c r="I94" s="38"/>
      <c r="J94" s="127">
        <v>4500500</v>
      </c>
      <c r="K94" s="127">
        <v>4500500</v>
      </c>
      <c r="L94" s="127">
        <v>666150</v>
      </c>
      <c r="M94" s="128">
        <f t="shared" si="1"/>
        <v>14.801688701255417</v>
      </c>
    </row>
    <row r="95" spans="1:13" ht="24">
      <c r="A95" s="124" t="s">
        <v>151</v>
      </c>
      <c r="B95" s="124" t="s">
        <v>146</v>
      </c>
      <c r="C95" s="125" t="s">
        <v>40</v>
      </c>
      <c r="D95" s="124" t="s">
        <v>43</v>
      </c>
      <c r="E95" s="125" t="s">
        <v>40</v>
      </c>
      <c r="F95" s="126" t="s">
        <v>156</v>
      </c>
      <c r="G95" s="133">
        <v>19958275</v>
      </c>
      <c r="H95" s="133">
        <v>20307350.68</v>
      </c>
      <c r="I95" s="133">
        <v>8232384.29</v>
      </c>
      <c r="J95" s="127">
        <v>46</v>
      </c>
      <c r="K95" s="127">
        <v>46</v>
      </c>
      <c r="L95" s="127">
        <v>11</v>
      </c>
      <c r="M95" s="128">
        <f t="shared" si="1"/>
        <v>23.913043478260871</v>
      </c>
    </row>
    <row r="96" spans="1:13" ht="24">
      <c r="A96" s="124" t="s">
        <v>151</v>
      </c>
      <c r="B96" s="124" t="s">
        <v>146</v>
      </c>
      <c r="C96" s="125" t="s">
        <v>40</v>
      </c>
      <c r="D96" s="124" t="s">
        <v>43</v>
      </c>
      <c r="E96" s="125" t="s">
        <v>40</v>
      </c>
      <c r="F96" s="126" t="s">
        <v>157</v>
      </c>
      <c r="G96" s="38"/>
      <c r="H96" s="38"/>
      <c r="I96" s="38"/>
      <c r="J96" s="127">
        <v>46</v>
      </c>
      <c r="K96" s="127">
        <v>46</v>
      </c>
      <c r="L96" s="127">
        <v>11</v>
      </c>
      <c r="M96" s="128">
        <f t="shared" si="1"/>
        <v>23.913043478260871</v>
      </c>
    </row>
    <row r="97" spans="1:13">
      <c r="A97" s="124" t="s">
        <v>151</v>
      </c>
      <c r="B97" s="124" t="s">
        <v>146</v>
      </c>
      <c r="C97" s="125" t="s">
        <v>40</v>
      </c>
      <c r="D97" s="124" t="s">
        <v>44</v>
      </c>
      <c r="E97" s="125" t="s">
        <v>40</v>
      </c>
      <c r="F97" s="126" t="s">
        <v>158</v>
      </c>
      <c r="G97" s="133">
        <v>401533</v>
      </c>
      <c r="H97" s="133">
        <v>401533</v>
      </c>
      <c r="I97" s="40">
        <v>0</v>
      </c>
      <c r="J97" s="127">
        <v>12</v>
      </c>
      <c r="K97" s="127">
        <v>12</v>
      </c>
      <c r="L97" s="127">
        <v>0</v>
      </c>
      <c r="M97" s="128">
        <f t="shared" si="1"/>
        <v>0</v>
      </c>
    </row>
    <row r="98" spans="1:13">
      <c r="A98" s="124" t="s">
        <v>151</v>
      </c>
      <c r="B98" s="124" t="s">
        <v>146</v>
      </c>
      <c r="C98" s="125" t="s">
        <v>40</v>
      </c>
      <c r="D98" s="124" t="s">
        <v>44</v>
      </c>
      <c r="E98" s="125" t="s">
        <v>40</v>
      </c>
      <c r="F98" s="126" t="s">
        <v>158</v>
      </c>
      <c r="G98" s="38"/>
      <c r="H98" s="38"/>
      <c r="I98" s="38"/>
      <c r="J98" s="127">
        <v>12</v>
      </c>
      <c r="K98" s="127">
        <v>12</v>
      </c>
      <c r="L98" s="127">
        <v>0</v>
      </c>
      <c r="M98" s="128">
        <f t="shared" si="1"/>
        <v>0</v>
      </c>
    </row>
    <row r="99" spans="1:13" ht="24">
      <c r="A99" s="124" t="s">
        <v>151</v>
      </c>
      <c r="B99" s="124" t="s">
        <v>146</v>
      </c>
      <c r="C99" s="125" t="s">
        <v>40</v>
      </c>
      <c r="D99" s="125" t="s">
        <v>45</v>
      </c>
      <c r="E99" s="125" t="s">
        <v>40</v>
      </c>
      <c r="F99" s="126" t="s">
        <v>338</v>
      </c>
      <c r="G99" s="133">
        <v>1403169</v>
      </c>
      <c r="H99" s="133">
        <v>1402469</v>
      </c>
      <c r="I99" s="133">
        <v>502265.67</v>
      </c>
      <c r="J99" s="127">
        <v>12</v>
      </c>
      <c r="K99" s="127">
        <v>12</v>
      </c>
      <c r="L99" s="127">
        <v>2</v>
      </c>
      <c r="M99" s="128">
        <f>+L99/K99*100</f>
        <v>16.666666666666664</v>
      </c>
    </row>
    <row r="100" spans="1:13" ht="24">
      <c r="A100" s="124" t="s">
        <v>151</v>
      </c>
      <c r="B100" s="124" t="s">
        <v>146</v>
      </c>
      <c r="C100" s="125" t="s">
        <v>40</v>
      </c>
      <c r="D100" s="125" t="s">
        <v>45</v>
      </c>
      <c r="E100" s="125" t="s">
        <v>40</v>
      </c>
      <c r="F100" s="126" t="s">
        <v>338</v>
      </c>
      <c r="G100" s="40"/>
      <c r="H100" s="40"/>
      <c r="I100" s="40"/>
      <c r="J100" s="127">
        <v>12</v>
      </c>
      <c r="K100" s="127">
        <v>12</v>
      </c>
      <c r="L100" s="127">
        <v>3</v>
      </c>
      <c r="M100" s="128">
        <f t="shared" ref="M100" si="3">+L100/K100*100</f>
        <v>25</v>
      </c>
    </row>
    <row r="101" spans="1:13" ht="24">
      <c r="A101" s="124" t="s">
        <v>151</v>
      </c>
      <c r="B101" s="124" t="s">
        <v>146</v>
      </c>
      <c r="C101" s="125" t="s">
        <v>40</v>
      </c>
      <c r="D101" s="125" t="s">
        <v>46</v>
      </c>
      <c r="E101" s="125" t="s">
        <v>40</v>
      </c>
      <c r="F101" s="126" t="s">
        <v>616</v>
      </c>
      <c r="G101" s="133">
        <v>2860987</v>
      </c>
      <c r="H101" s="133">
        <v>2887558</v>
      </c>
      <c r="I101" s="133">
        <v>889766.21</v>
      </c>
      <c r="J101" s="127">
        <v>12</v>
      </c>
      <c r="K101" s="127">
        <v>12</v>
      </c>
      <c r="L101" s="127">
        <v>1</v>
      </c>
      <c r="M101" s="128">
        <f>+L101/K101*100</f>
        <v>8.3333333333333321</v>
      </c>
    </row>
    <row r="102" spans="1:13" ht="24">
      <c r="A102" s="124" t="s">
        <v>151</v>
      </c>
      <c r="B102" s="124" t="s">
        <v>146</v>
      </c>
      <c r="C102" s="125" t="s">
        <v>40</v>
      </c>
      <c r="D102" s="125" t="s">
        <v>46</v>
      </c>
      <c r="E102" s="125" t="s">
        <v>40</v>
      </c>
      <c r="F102" s="126" t="s">
        <v>616</v>
      </c>
      <c r="G102" s="40"/>
      <c r="H102" s="40"/>
      <c r="I102" s="40"/>
      <c r="J102" s="127">
        <v>12</v>
      </c>
      <c r="K102" s="127">
        <v>12</v>
      </c>
      <c r="L102" s="127">
        <v>1</v>
      </c>
      <c r="M102" s="128">
        <f t="shared" si="1"/>
        <v>8.3333333333333321</v>
      </c>
    </row>
    <row r="103" spans="1:13">
      <c r="G103" s="129">
        <f>SUM(G7:G102)</f>
        <v>2416047055</v>
      </c>
      <c r="H103" s="129">
        <f t="shared" ref="H103" si="4">SUM(H7:H102)</f>
        <v>2457222376.8199997</v>
      </c>
      <c r="I103" s="129">
        <f>SUM(I7:I102)</f>
        <v>1123426336.6100001</v>
      </c>
    </row>
    <row r="104" spans="1:13">
      <c r="G104" s="129"/>
      <c r="H104" s="129"/>
      <c r="I104" s="129"/>
      <c r="J104" s="130"/>
    </row>
    <row r="105" spans="1:13">
      <c r="G105" s="129"/>
      <c r="H105" s="129"/>
      <c r="I105" s="129"/>
    </row>
    <row r="106" spans="1:13">
      <c r="F106" s="121" t="s">
        <v>161</v>
      </c>
      <c r="G106" s="132">
        <v>1152952945</v>
      </c>
      <c r="H106" s="132">
        <v>1160044832.99</v>
      </c>
      <c r="I106" s="132">
        <v>163051377.61000001</v>
      </c>
      <c r="J106" s="130"/>
    </row>
    <row r="107" spans="1:13">
      <c r="F107" s="121" t="s">
        <v>757</v>
      </c>
      <c r="G107" s="129">
        <f>+G106+G103</f>
        <v>3569000000</v>
      </c>
      <c r="H107" s="129">
        <f t="shared" ref="H107:I107" si="5">+H106+H103</f>
        <v>3617267209.8099995</v>
      </c>
      <c r="I107" s="129">
        <f t="shared" si="5"/>
        <v>1286477714.2200003</v>
      </c>
    </row>
    <row r="108" spans="1:13">
      <c r="I108" s="129"/>
    </row>
  </sheetData>
  <mergeCells count="3">
    <mergeCell ref="A5:F5"/>
    <mergeCell ref="G5:I5"/>
    <mergeCell ref="J5:L5"/>
  </mergeCells>
  <printOptions horizontalCentered="1"/>
  <pageMargins left="0.56999999999999995" right="0.47" top="0.74803149606299213" bottom="0.74803149606299213" header="0.31496062992125984" footer="0.31496062992125984"/>
  <pageSetup scale="70" orientation="landscape" r:id="rId1"/>
  <headerFooter>
    <oddFooter>&amp;C&amp;"Helvetica,Normal"&amp;12&amp;P de &amp;N</oddFooter>
  </headerFooter>
  <rowBreaks count="3" manualBreakCount="3">
    <brk id="34" max="12" man="1"/>
    <brk id="63" max="12" man="1"/>
    <brk id="8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90"/>
  <sheetViews>
    <sheetView view="pageBreakPreview" zoomScale="85" zoomScaleNormal="70" zoomScaleSheetLayoutView="85" workbookViewId="0">
      <pane ySplit="6" topLeftCell="A637" activePane="bottomLeft" state="frozen"/>
      <selection pane="bottomLeft" activeCell="E13" sqref="E13"/>
    </sheetView>
  </sheetViews>
  <sheetFormatPr baseColWidth="10" defaultColWidth="11.42578125" defaultRowHeight="14.25"/>
  <cols>
    <col min="1" max="1" width="29.140625" style="11" customWidth="1"/>
    <col min="2" max="3" width="7.140625" style="12" customWidth="1"/>
    <col min="4" max="4" width="9.42578125" style="12" customWidth="1"/>
    <col min="5" max="5" width="9.28515625" style="12" customWidth="1"/>
    <col min="6" max="6" width="10.42578125" style="12" customWidth="1"/>
    <col min="7" max="7" width="8.5703125" style="12" customWidth="1"/>
    <col min="8" max="8" width="11.140625" style="12" customWidth="1"/>
    <col min="9" max="9" width="7.28515625" style="12" bestFit="1" customWidth="1"/>
    <col min="10" max="10" width="6.28515625" style="12" customWidth="1"/>
    <col min="11" max="11" width="6.5703125" style="12" customWidth="1"/>
    <col min="12" max="12" width="7.42578125" style="12" bestFit="1" customWidth="1"/>
    <col min="13" max="13" width="7.28515625" style="12" customWidth="1"/>
    <col min="14" max="14" width="6.85546875" style="12" bestFit="1" customWidth="1"/>
    <col min="15" max="15" width="7.85546875" style="142" customWidth="1"/>
    <col min="16" max="16" width="6.85546875" style="145" customWidth="1"/>
    <col min="17" max="18" width="7.5703125" style="34" bestFit="1" customWidth="1"/>
    <col min="19" max="16384" width="11.42578125" style="34"/>
  </cols>
  <sheetData>
    <row r="1" spans="1:19" ht="15.75">
      <c r="A1" s="8" t="s">
        <v>182</v>
      </c>
    </row>
    <row r="2" spans="1:19" ht="15.75">
      <c r="A2" s="54" t="s">
        <v>774</v>
      </c>
    </row>
    <row r="3" spans="1:19" ht="15.75">
      <c r="A3" s="13" t="s">
        <v>190</v>
      </c>
    </row>
    <row r="4" spans="1:19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143"/>
      <c r="P4" s="146"/>
    </row>
    <row r="5" spans="1:19" ht="30.75" customHeight="1">
      <c r="A5" s="164" t="s">
        <v>191</v>
      </c>
      <c r="B5" s="164"/>
      <c r="C5" s="164"/>
      <c r="D5" s="164"/>
      <c r="E5" s="178" t="s">
        <v>192</v>
      </c>
      <c r="F5" s="179"/>
      <c r="G5" s="179"/>
      <c r="H5" s="179"/>
      <c r="I5" s="180"/>
      <c r="J5" s="178" t="s">
        <v>193</v>
      </c>
      <c r="K5" s="179"/>
      <c r="L5" s="179"/>
      <c r="M5" s="179"/>
      <c r="N5" s="180"/>
      <c r="O5" s="181" t="s">
        <v>194</v>
      </c>
      <c r="P5" s="181"/>
    </row>
    <row r="6" spans="1:19" ht="56.25">
      <c r="A6" s="94" t="s">
        <v>195</v>
      </c>
      <c r="B6" s="94" t="s">
        <v>24</v>
      </c>
      <c r="C6" s="94" t="s">
        <v>23</v>
      </c>
      <c r="D6" s="94" t="s">
        <v>196</v>
      </c>
      <c r="E6" s="95" t="s">
        <v>197</v>
      </c>
      <c r="F6" s="95" t="s">
        <v>198</v>
      </c>
      <c r="G6" s="95" t="s">
        <v>199</v>
      </c>
      <c r="H6" s="95" t="s">
        <v>200</v>
      </c>
      <c r="I6" s="94" t="s">
        <v>204</v>
      </c>
      <c r="J6" s="94" t="s">
        <v>203</v>
      </c>
      <c r="K6" s="94" t="s">
        <v>201</v>
      </c>
      <c r="L6" s="94" t="s">
        <v>366</v>
      </c>
      <c r="M6" s="94" t="s">
        <v>367</v>
      </c>
      <c r="N6" s="94" t="s">
        <v>202</v>
      </c>
      <c r="O6" s="144" t="s">
        <v>205</v>
      </c>
      <c r="P6" s="147" t="s">
        <v>206</v>
      </c>
    </row>
    <row r="7" spans="1:19" ht="25.5">
      <c r="A7" s="36" t="s">
        <v>207</v>
      </c>
      <c r="B7" s="98">
        <v>13805</v>
      </c>
      <c r="C7" s="99">
        <v>6649</v>
      </c>
      <c r="D7" s="100" t="s">
        <v>177</v>
      </c>
      <c r="E7" s="48">
        <v>42</v>
      </c>
      <c r="F7" s="49">
        <v>4257</v>
      </c>
      <c r="G7" s="49">
        <v>6828</v>
      </c>
      <c r="H7" s="49">
        <v>820</v>
      </c>
      <c r="I7" s="49">
        <v>8507</v>
      </c>
      <c r="J7" s="101">
        <v>8</v>
      </c>
      <c r="K7" s="101">
        <v>68</v>
      </c>
      <c r="L7" s="101">
        <v>12728</v>
      </c>
      <c r="M7" s="101">
        <v>7649</v>
      </c>
      <c r="N7" s="101">
        <v>1</v>
      </c>
      <c r="O7" s="168" t="s">
        <v>208</v>
      </c>
      <c r="P7" s="166" t="s">
        <v>208</v>
      </c>
      <c r="Q7" s="67">
        <f>SUM(B7:C7)</f>
        <v>20454</v>
      </c>
      <c r="R7" s="67">
        <f>SUM(E7:I7)</f>
        <v>20454</v>
      </c>
      <c r="S7" s="67">
        <f>SUM(J7:N7)</f>
        <v>20454</v>
      </c>
    </row>
    <row r="8" spans="1:19" ht="38.25">
      <c r="A8" s="36" t="s">
        <v>368</v>
      </c>
      <c r="B8" s="98">
        <v>7989</v>
      </c>
      <c r="C8" s="99">
        <v>4677</v>
      </c>
      <c r="D8" s="100" t="s">
        <v>177</v>
      </c>
      <c r="E8" s="48">
        <v>33</v>
      </c>
      <c r="F8" s="49">
        <v>2049</v>
      </c>
      <c r="G8" s="49">
        <v>3681</v>
      </c>
      <c r="H8" s="49">
        <v>592</v>
      </c>
      <c r="I8" s="49">
        <v>6311</v>
      </c>
      <c r="J8" s="101">
        <v>6</v>
      </c>
      <c r="K8" s="101">
        <v>66</v>
      </c>
      <c r="L8" s="101">
        <v>8045</v>
      </c>
      <c r="M8" s="101">
        <v>4548</v>
      </c>
      <c r="N8" s="101">
        <v>1</v>
      </c>
      <c r="O8" s="169"/>
      <c r="P8" s="167"/>
      <c r="Q8" s="67">
        <f t="shared" ref="Q8:Q71" si="0">SUM(B8:C8)</f>
        <v>12666</v>
      </c>
      <c r="R8" s="67">
        <f t="shared" ref="R8:R71" si="1">SUM(E8:I8)</f>
        <v>12666</v>
      </c>
      <c r="S8" s="67">
        <f t="shared" ref="S8:S71" si="2">SUM(J8:N8)</f>
        <v>12666</v>
      </c>
    </row>
    <row r="9" spans="1:19" ht="25.5">
      <c r="A9" s="36" t="s">
        <v>207</v>
      </c>
      <c r="B9" s="98">
        <v>844</v>
      </c>
      <c r="C9" s="99">
        <v>752</v>
      </c>
      <c r="D9" s="100" t="s">
        <v>177</v>
      </c>
      <c r="E9" s="48">
        <v>57</v>
      </c>
      <c r="F9" s="49">
        <v>340</v>
      </c>
      <c r="G9" s="49">
        <v>426</v>
      </c>
      <c r="H9" s="49">
        <v>44</v>
      </c>
      <c r="I9" s="49">
        <v>729</v>
      </c>
      <c r="J9" s="101">
        <v>0</v>
      </c>
      <c r="K9" s="101">
        <v>3</v>
      </c>
      <c r="L9" s="101">
        <v>1459</v>
      </c>
      <c r="M9" s="101">
        <v>134</v>
      </c>
      <c r="N9" s="101">
        <v>0</v>
      </c>
      <c r="O9" s="168" t="s">
        <v>210</v>
      </c>
      <c r="P9" s="166" t="s">
        <v>211</v>
      </c>
      <c r="Q9" s="67">
        <f t="shared" si="0"/>
        <v>1596</v>
      </c>
      <c r="R9" s="67">
        <f t="shared" si="1"/>
        <v>1596</v>
      </c>
      <c r="S9" s="67">
        <f t="shared" si="2"/>
        <v>1596</v>
      </c>
    </row>
    <row r="10" spans="1:19" ht="38.25">
      <c r="A10" s="36" t="s">
        <v>368</v>
      </c>
      <c r="B10" s="98">
        <v>2835</v>
      </c>
      <c r="C10" s="99">
        <v>4616</v>
      </c>
      <c r="D10" s="100" t="s">
        <v>177</v>
      </c>
      <c r="E10" s="48">
        <v>160</v>
      </c>
      <c r="F10" s="48">
        <v>2499</v>
      </c>
      <c r="G10" s="49">
        <v>2727</v>
      </c>
      <c r="H10" s="49">
        <v>356</v>
      </c>
      <c r="I10" s="49">
        <v>1709</v>
      </c>
      <c r="J10" s="101">
        <v>0</v>
      </c>
      <c r="K10" s="101">
        <v>1</v>
      </c>
      <c r="L10" s="101">
        <v>7269</v>
      </c>
      <c r="M10" s="101">
        <v>181</v>
      </c>
      <c r="N10" s="101">
        <v>0</v>
      </c>
      <c r="O10" s="169"/>
      <c r="P10" s="167"/>
      <c r="Q10" s="67">
        <f t="shared" si="0"/>
        <v>7451</v>
      </c>
      <c r="R10" s="67">
        <f t="shared" si="1"/>
        <v>7451</v>
      </c>
      <c r="S10" s="67">
        <f t="shared" si="2"/>
        <v>7451</v>
      </c>
    </row>
    <row r="11" spans="1:19" ht="25.5">
      <c r="A11" s="36" t="s">
        <v>207</v>
      </c>
      <c r="B11" s="98">
        <v>752</v>
      </c>
      <c r="C11" s="99">
        <v>312</v>
      </c>
      <c r="D11" s="100" t="s">
        <v>177</v>
      </c>
      <c r="E11" s="48">
        <v>3</v>
      </c>
      <c r="F11" s="48">
        <v>249</v>
      </c>
      <c r="G11" s="48">
        <v>330</v>
      </c>
      <c r="H11" s="48">
        <v>47</v>
      </c>
      <c r="I11" s="48">
        <v>435</v>
      </c>
      <c r="J11" s="101">
        <v>1</v>
      </c>
      <c r="K11" s="101">
        <v>14</v>
      </c>
      <c r="L11" s="101">
        <v>924</v>
      </c>
      <c r="M11" s="101">
        <v>125</v>
      </c>
      <c r="N11" s="101">
        <v>0</v>
      </c>
      <c r="O11" s="168" t="s">
        <v>212</v>
      </c>
      <c r="P11" s="166" t="s">
        <v>213</v>
      </c>
      <c r="Q11" s="67">
        <f t="shared" si="0"/>
        <v>1064</v>
      </c>
      <c r="R11" s="67">
        <f t="shared" si="1"/>
        <v>1064</v>
      </c>
      <c r="S11" s="67">
        <f t="shared" si="2"/>
        <v>1064</v>
      </c>
    </row>
    <row r="12" spans="1:19" ht="38.25">
      <c r="A12" s="36" t="s">
        <v>368</v>
      </c>
      <c r="B12" s="102">
        <v>764</v>
      </c>
      <c r="C12" s="99">
        <v>368</v>
      </c>
      <c r="D12" s="100" t="s">
        <v>177</v>
      </c>
      <c r="E12" s="51">
        <v>4</v>
      </c>
      <c r="F12" s="50">
        <v>256</v>
      </c>
      <c r="G12" s="52">
        <v>363</v>
      </c>
      <c r="H12" s="52">
        <v>53</v>
      </c>
      <c r="I12" s="52">
        <v>456</v>
      </c>
      <c r="J12" s="101">
        <v>1</v>
      </c>
      <c r="K12" s="101">
        <v>27</v>
      </c>
      <c r="L12" s="101">
        <v>957</v>
      </c>
      <c r="M12" s="101">
        <v>147</v>
      </c>
      <c r="N12" s="101">
        <v>0</v>
      </c>
      <c r="O12" s="169"/>
      <c r="P12" s="167"/>
      <c r="Q12" s="67">
        <f t="shared" si="0"/>
        <v>1132</v>
      </c>
      <c r="R12" s="67">
        <f t="shared" si="1"/>
        <v>1132</v>
      </c>
      <c r="S12" s="67">
        <f t="shared" si="2"/>
        <v>1132</v>
      </c>
    </row>
    <row r="13" spans="1:19" ht="25.5">
      <c r="A13" s="36" t="s">
        <v>207</v>
      </c>
      <c r="B13" s="98">
        <v>1035</v>
      </c>
      <c r="C13" s="99">
        <v>427</v>
      </c>
      <c r="D13" s="100" t="s">
        <v>177</v>
      </c>
      <c r="E13" s="48">
        <v>12</v>
      </c>
      <c r="F13" s="49">
        <v>276</v>
      </c>
      <c r="G13" s="49">
        <v>345</v>
      </c>
      <c r="H13" s="49">
        <v>48</v>
      </c>
      <c r="I13" s="49">
        <v>781</v>
      </c>
      <c r="J13" s="101">
        <v>0</v>
      </c>
      <c r="K13" s="101">
        <v>73</v>
      </c>
      <c r="L13" s="101">
        <v>1272</v>
      </c>
      <c r="M13" s="101">
        <v>117</v>
      </c>
      <c r="N13" s="101">
        <v>0</v>
      </c>
      <c r="O13" s="168" t="s">
        <v>214</v>
      </c>
      <c r="P13" s="166" t="s">
        <v>214</v>
      </c>
      <c r="Q13" s="67">
        <f t="shared" si="0"/>
        <v>1462</v>
      </c>
      <c r="R13" s="67">
        <f t="shared" si="1"/>
        <v>1462</v>
      </c>
      <c r="S13" s="67">
        <f t="shared" si="2"/>
        <v>1462</v>
      </c>
    </row>
    <row r="14" spans="1:19" ht="38.25">
      <c r="A14" s="36" t="s">
        <v>368</v>
      </c>
      <c r="B14" s="98">
        <v>4253</v>
      </c>
      <c r="C14" s="99">
        <v>2318</v>
      </c>
      <c r="D14" s="100" t="s">
        <v>177</v>
      </c>
      <c r="E14" s="48">
        <v>83</v>
      </c>
      <c r="F14" s="49">
        <v>1514</v>
      </c>
      <c r="G14" s="49">
        <v>2093</v>
      </c>
      <c r="H14" s="49">
        <v>318</v>
      </c>
      <c r="I14" s="49">
        <v>2563</v>
      </c>
      <c r="J14" s="101">
        <v>0</v>
      </c>
      <c r="K14" s="101">
        <v>204</v>
      </c>
      <c r="L14" s="101">
        <v>6059</v>
      </c>
      <c r="M14" s="101">
        <v>308</v>
      </c>
      <c r="N14" s="101">
        <v>0</v>
      </c>
      <c r="O14" s="169"/>
      <c r="P14" s="167"/>
      <c r="Q14" s="67">
        <f t="shared" si="0"/>
        <v>6571</v>
      </c>
      <c r="R14" s="67">
        <f t="shared" si="1"/>
        <v>6571</v>
      </c>
      <c r="S14" s="67">
        <f t="shared" si="2"/>
        <v>6571</v>
      </c>
    </row>
    <row r="15" spans="1:19" ht="25.5">
      <c r="A15" s="36" t="s">
        <v>207</v>
      </c>
      <c r="B15" s="98">
        <v>1701</v>
      </c>
      <c r="C15" s="99">
        <v>897</v>
      </c>
      <c r="D15" s="100" t="s">
        <v>177</v>
      </c>
      <c r="E15" s="48">
        <v>24</v>
      </c>
      <c r="F15" s="49">
        <v>760</v>
      </c>
      <c r="G15" s="49">
        <v>895</v>
      </c>
      <c r="H15" s="49">
        <v>94</v>
      </c>
      <c r="I15" s="49">
        <v>825</v>
      </c>
      <c r="J15" s="101">
        <v>1</v>
      </c>
      <c r="K15" s="101">
        <v>2</v>
      </c>
      <c r="L15" s="101">
        <v>1946</v>
      </c>
      <c r="M15" s="101">
        <v>649</v>
      </c>
      <c r="N15" s="101">
        <v>0</v>
      </c>
      <c r="O15" s="168" t="s">
        <v>215</v>
      </c>
      <c r="P15" s="166" t="s">
        <v>215</v>
      </c>
      <c r="Q15" s="67">
        <f t="shared" si="0"/>
        <v>2598</v>
      </c>
      <c r="R15" s="67">
        <f t="shared" si="1"/>
        <v>2598</v>
      </c>
      <c r="S15" s="67">
        <f t="shared" si="2"/>
        <v>2598</v>
      </c>
    </row>
    <row r="16" spans="1:19" ht="38.25">
      <c r="A16" s="36" t="s">
        <v>368</v>
      </c>
      <c r="B16" s="98">
        <v>4485</v>
      </c>
      <c r="C16" s="99">
        <v>2061</v>
      </c>
      <c r="D16" s="100" t="s">
        <v>177</v>
      </c>
      <c r="E16" s="48">
        <v>115</v>
      </c>
      <c r="F16" s="49">
        <v>1961</v>
      </c>
      <c r="G16" s="49">
        <v>2225</v>
      </c>
      <c r="H16" s="49">
        <v>217</v>
      </c>
      <c r="I16" s="48">
        <v>2028</v>
      </c>
      <c r="J16" s="101">
        <v>0</v>
      </c>
      <c r="K16" s="101">
        <v>5</v>
      </c>
      <c r="L16" s="101">
        <v>5586</v>
      </c>
      <c r="M16" s="101">
        <v>955</v>
      </c>
      <c r="N16" s="101">
        <v>0</v>
      </c>
      <c r="O16" s="169"/>
      <c r="P16" s="167"/>
      <c r="Q16" s="67">
        <f t="shared" si="0"/>
        <v>6546</v>
      </c>
      <c r="R16" s="67">
        <f t="shared" si="1"/>
        <v>6546</v>
      </c>
      <c r="S16" s="67">
        <f t="shared" si="2"/>
        <v>6546</v>
      </c>
    </row>
    <row r="17" spans="1:19" ht="25.5">
      <c r="A17" s="36" t="s">
        <v>207</v>
      </c>
      <c r="B17" s="98">
        <v>607</v>
      </c>
      <c r="C17" s="99">
        <v>398</v>
      </c>
      <c r="D17" s="100" t="s">
        <v>177</v>
      </c>
      <c r="E17" s="48">
        <v>33</v>
      </c>
      <c r="F17" s="49">
        <v>203</v>
      </c>
      <c r="G17" s="49">
        <v>236</v>
      </c>
      <c r="H17" s="49">
        <v>31</v>
      </c>
      <c r="I17" s="49">
        <v>502</v>
      </c>
      <c r="J17" s="101">
        <v>1</v>
      </c>
      <c r="K17" s="101">
        <v>1</v>
      </c>
      <c r="L17" s="101">
        <v>774</v>
      </c>
      <c r="M17" s="101">
        <v>229</v>
      </c>
      <c r="N17" s="101">
        <v>0</v>
      </c>
      <c r="O17" s="168" t="s">
        <v>216</v>
      </c>
      <c r="P17" s="166" t="s">
        <v>217</v>
      </c>
      <c r="Q17" s="67">
        <f t="shared" si="0"/>
        <v>1005</v>
      </c>
      <c r="R17" s="67">
        <f t="shared" si="1"/>
        <v>1005</v>
      </c>
      <c r="S17" s="67">
        <f t="shared" si="2"/>
        <v>1005</v>
      </c>
    </row>
    <row r="18" spans="1:19" ht="25.5">
      <c r="A18" s="36" t="s">
        <v>209</v>
      </c>
      <c r="B18" s="98">
        <v>883</v>
      </c>
      <c r="C18" s="99">
        <v>947</v>
      </c>
      <c r="D18" s="100" t="s">
        <v>177</v>
      </c>
      <c r="E18" s="48">
        <v>127</v>
      </c>
      <c r="F18" s="48">
        <v>443</v>
      </c>
      <c r="G18" s="49">
        <v>413</v>
      </c>
      <c r="H18" s="49">
        <v>54</v>
      </c>
      <c r="I18" s="49">
        <v>793</v>
      </c>
      <c r="J18" s="101">
        <v>0</v>
      </c>
      <c r="K18" s="101">
        <v>1</v>
      </c>
      <c r="L18" s="101">
        <v>1470</v>
      </c>
      <c r="M18" s="101">
        <v>359</v>
      </c>
      <c r="N18" s="101">
        <v>0</v>
      </c>
      <c r="O18" s="169"/>
      <c r="P18" s="167"/>
      <c r="Q18" s="67">
        <f t="shared" si="0"/>
        <v>1830</v>
      </c>
      <c r="R18" s="67">
        <f t="shared" si="1"/>
        <v>1830</v>
      </c>
      <c r="S18" s="67">
        <f t="shared" si="2"/>
        <v>1830</v>
      </c>
    </row>
    <row r="19" spans="1:19" ht="25.5">
      <c r="A19" s="36" t="s">
        <v>207</v>
      </c>
      <c r="B19" s="98">
        <v>359</v>
      </c>
      <c r="C19" s="99">
        <v>166</v>
      </c>
      <c r="D19" s="100" t="s">
        <v>177</v>
      </c>
      <c r="E19" s="48">
        <v>10</v>
      </c>
      <c r="F19" s="49">
        <v>139</v>
      </c>
      <c r="G19" s="49">
        <v>199</v>
      </c>
      <c r="H19" s="49">
        <v>23</v>
      </c>
      <c r="I19" s="49">
        <v>154</v>
      </c>
      <c r="J19" s="101">
        <v>0</v>
      </c>
      <c r="K19" s="101">
        <v>59</v>
      </c>
      <c r="L19" s="101">
        <v>431</v>
      </c>
      <c r="M19" s="101">
        <v>35</v>
      </c>
      <c r="N19" s="101">
        <v>0</v>
      </c>
      <c r="O19" s="168" t="s">
        <v>218</v>
      </c>
      <c r="P19" s="166" t="s">
        <v>218</v>
      </c>
      <c r="Q19" s="67">
        <f t="shared" si="0"/>
        <v>525</v>
      </c>
      <c r="R19" s="67">
        <f t="shared" si="1"/>
        <v>525</v>
      </c>
      <c r="S19" s="67">
        <f t="shared" si="2"/>
        <v>525</v>
      </c>
    </row>
    <row r="20" spans="1:19" ht="38.25">
      <c r="A20" s="36" t="s">
        <v>368</v>
      </c>
      <c r="B20" s="98">
        <v>571</v>
      </c>
      <c r="C20" s="99">
        <v>297</v>
      </c>
      <c r="D20" s="100" t="s">
        <v>177</v>
      </c>
      <c r="E20" s="48">
        <v>33</v>
      </c>
      <c r="F20" s="49">
        <v>222</v>
      </c>
      <c r="G20" s="49">
        <v>334</v>
      </c>
      <c r="H20" s="49">
        <v>43</v>
      </c>
      <c r="I20" s="49">
        <v>236</v>
      </c>
      <c r="J20" s="101">
        <v>0</v>
      </c>
      <c r="K20" s="101">
        <v>130</v>
      </c>
      <c r="L20" s="101">
        <v>673</v>
      </c>
      <c r="M20" s="101">
        <v>65</v>
      </c>
      <c r="N20" s="101">
        <v>0</v>
      </c>
      <c r="O20" s="169"/>
      <c r="P20" s="167"/>
      <c r="Q20" s="67">
        <f t="shared" si="0"/>
        <v>868</v>
      </c>
      <c r="R20" s="67">
        <f t="shared" si="1"/>
        <v>868</v>
      </c>
      <c r="S20" s="67">
        <f t="shared" si="2"/>
        <v>868</v>
      </c>
    </row>
    <row r="21" spans="1:19" ht="25.5">
      <c r="A21" s="36" t="s">
        <v>207</v>
      </c>
      <c r="B21" s="98">
        <v>507</v>
      </c>
      <c r="C21" s="99">
        <v>580</v>
      </c>
      <c r="D21" s="100" t="s">
        <v>177</v>
      </c>
      <c r="E21" s="48">
        <v>70</v>
      </c>
      <c r="F21" s="49">
        <v>289</v>
      </c>
      <c r="G21" s="49">
        <v>336</v>
      </c>
      <c r="H21" s="49">
        <v>51</v>
      </c>
      <c r="I21" s="49">
        <v>341</v>
      </c>
      <c r="J21" s="101">
        <v>0</v>
      </c>
      <c r="K21" s="101">
        <v>212</v>
      </c>
      <c r="L21" s="101">
        <v>809</v>
      </c>
      <c r="M21" s="101">
        <v>66</v>
      </c>
      <c r="N21" s="101">
        <v>0</v>
      </c>
      <c r="O21" s="168" t="s">
        <v>219</v>
      </c>
      <c r="P21" s="166" t="s">
        <v>219</v>
      </c>
      <c r="Q21" s="67">
        <f t="shared" si="0"/>
        <v>1087</v>
      </c>
      <c r="R21" s="67">
        <f t="shared" si="1"/>
        <v>1087</v>
      </c>
      <c r="S21" s="67">
        <f t="shared" si="2"/>
        <v>1087</v>
      </c>
    </row>
    <row r="22" spans="1:19" ht="38.25">
      <c r="A22" s="36" t="s">
        <v>368</v>
      </c>
      <c r="B22" s="98">
        <v>1265</v>
      </c>
      <c r="C22" s="99">
        <v>2648</v>
      </c>
      <c r="D22" s="100" t="s">
        <v>177</v>
      </c>
      <c r="E22" s="48">
        <v>244</v>
      </c>
      <c r="F22" s="49">
        <v>1394</v>
      </c>
      <c r="G22" s="49">
        <v>1367</v>
      </c>
      <c r="H22" s="49">
        <v>175</v>
      </c>
      <c r="I22" s="49">
        <v>733</v>
      </c>
      <c r="J22" s="101">
        <v>1</v>
      </c>
      <c r="K22" s="101">
        <v>400</v>
      </c>
      <c r="L22" s="101">
        <v>3435</v>
      </c>
      <c r="M22" s="101">
        <v>77</v>
      </c>
      <c r="N22" s="101">
        <v>0</v>
      </c>
      <c r="O22" s="169"/>
      <c r="P22" s="167"/>
      <c r="Q22" s="67">
        <f t="shared" si="0"/>
        <v>3913</v>
      </c>
      <c r="R22" s="67">
        <f t="shared" si="1"/>
        <v>3913</v>
      </c>
      <c r="S22" s="67">
        <f t="shared" si="2"/>
        <v>3913</v>
      </c>
    </row>
    <row r="23" spans="1:19" ht="25.5">
      <c r="A23" s="36" t="s">
        <v>207</v>
      </c>
      <c r="B23" s="98">
        <v>1720</v>
      </c>
      <c r="C23" s="99">
        <v>994</v>
      </c>
      <c r="D23" s="100" t="s">
        <v>177</v>
      </c>
      <c r="E23" s="48">
        <v>14</v>
      </c>
      <c r="F23" s="49">
        <v>672</v>
      </c>
      <c r="G23" s="49">
        <v>978</v>
      </c>
      <c r="H23" s="49">
        <v>131</v>
      </c>
      <c r="I23" s="49">
        <v>919</v>
      </c>
      <c r="J23" s="101">
        <v>0</v>
      </c>
      <c r="K23" s="101">
        <v>61</v>
      </c>
      <c r="L23" s="101">
        <v>2215</v>
      </c>
      <c r="M23" s="101">
        <v>438</v>
      </c>
      <c r="N23" s="101">
        <v>0</v>
      </c>
      <c r="O23" s="168" t="s">
        <v>220</v>
      </c>
      <c r="P23" s="166" t="s">
        <v>220</v>
      </c>
      <c r="Q23" s="67">
        <f t="shared" si="0"/>
        <v>2714</v>
      </c>
      <c r="R23" s="67">
        <f t="shared" si="1"/>
        <v>2714</v>
      </c>
      <c r="S23" s="67">
        <f t="shared" si="2"/>
        <v>2714</v>
      </c>
    </row>
    <row r="24" spans="1:19" ht="38.25">
      <c r="A24" s="36" t="s">
        <v>368</v>
      </c>
      <c r="B24" s="98">
        <v>5737</v>
      </c>
      <c r="C24" s="99">
        <v>2949</v>
      </c>
      <c r="D24" s="100" t="s">
        <v>177</v>
      </c>
      <c r="E24" s="48">
        <v>77</v>
      </c>
      <c r="F24" s="49">
        <v>2405</v>
      </c>
      <c r="G24" s="49">
        <v>2997</v>
      </c>
      <c r="H24" s="49">
        <v>420</v>
      </c>
      <c r="I24" s="49">
        <v>2787</v>
      </c>
      <c r="J24" s="101">
        <v>0</v>
      </c>
      <c r="K24" s="101">
        <v>163</v>
      </c>
      <c r="L24" s="101">
        <v>7581</v>
      </c>
      <c r="M24" s="101">
        <v>942</v>
      </c>
      <c r="N24" s="101">
        <v>0</v>
      </c>
      <c r="O24" s="169"/>
      <c r="P24" s="167"/>
      <c r="Q24" s="67">
        <f t="shared" si="0"/>
        <v>8686</v>
      </c>
      <c r="R24" s="67">
        <f t="shared" si="1"/>
        <v>8686</v>
      </c>
      <c r="S24" s="67">
        <f t="shared" si="2"/>
        <v>8686</v>
      </c>
    </row>
    <row r="25" spans="1:19" ht="25.5">
      <c r="A25" s="36" t="s">
        <v>207</v>
      </c>
      <c r="B25" s="98">
        <v>864</v>
      </c>
      <c r="C25" s="99">
        <v>670</v>
      </c>
      <c r="D25" s="100" t="s">
        <v>177</v>
      </c>
      <c r="E25" s="48">
        <v>34</v>
      </c>
      <c r="F25" s="49">
        <v>417</v>
      </c>
      <c r="G25" s="49">
        <v>463</v>
      </c>
      <c r="H25" s="49">
        <v>64</v>
      </c>
      <c r="I25" s="49">
        <v>556</v>
      </c>
      <c r="J25" s="101">
        <v>0</v>
      </c>
      <c r="K25" s="101">
        <v>0</v>
      </c>
      <c r="L25" s="101">
        <v>848</v>
      </c>
      <c r="M25" s="101">
        <v>686</v>
      </c>
      <c r="N25" s="101">
        <v>0</v>
      </c>
      <c r="O25" s="168" t="s">
        <v>221</v>
      </c>
      <c r="P25" s="166" t="s">
        <v>220</v>
      </c>
      <c r="Q25" s="67">
        <f t="shared" si="0"/>
        <v>1534</v>
      </c>
      <c r="R25" s="67">
        <f t="shared" si="1"/>
        <v>1534</v>
      </c>
      <c r="S25" s="67">
        <f t="shared" si="2"/>
        <v>1534</v>
      </c>
    </row>
    <row r="26" spans="1:19" ht="38.25">
      <c r="A26" s="36" t="s">
        <v>368</v>
      </c>
      <c r="B26" s="98">
        <v>2563</v>
      </c>
      <c r="C26" s="99">
        <v>1697</v>
      </c>
      <c r="D26" s="100" t="s">
        <v>177</v>
      </c>
      <c r="E26" s="48">
        <v>104</v>
      </c>
      <c r="F26" s="49">
        <v>1347</v>
      </c>
      <c r="G26" s="49">
        <v>1322</v>
      </c>
      <c r="H26" s="49">
        <v>162</v>
      </c>
      <c r="I26" s="49">
        <v>1325</v>
      </c>
      <c r="J26" s="101">
        <v>1</v>
      </c>
      <c r="K26" s="101">
        <v>1</v>
      </c>
      <c r="L26" s="101">
        <v>3169</v>
      </c>
      <c r="M26" s="101">
        <v>1089</v>
      </c>
      <c r="N26" s="101">
        <v>0</v>
      </c>
      <c r="O26" s="169"/>
      <c r="P26" s="167"/>
      <c r="Q26" s="67">
        <f t="shared" si="0"/>
        <v>4260</v>
      </c>
      <c r="R26" s="67">
        <f t="shared" si="1"/>
        <v>4260</v>
      </c>
      <c r="S26" s="67">
        <f t="shared" si="2"/>
        <v>4260</v>
      </c>
    </row>
    <row r="27" spans="1:19" ht="25.5">
      <c r="A27" s="36" t="s">
        <v>207</v>
      </c>
      <c r="B27" s="98">
        <v>1453</v>
      </c>
      <c r="C27" s="99">
        <v>758</v>
      </c>
      <c r="D27" s="100" t="s">
        <v>177</v>
      </c>
      <c r="E27" s="48">
        <v>16</v>
      </c>
      <c r="F27" s="48">
        <v>517</v>
      </c>
      <c r="G27" s="48">
        <v>697</v>
      </c>
      <c r="H27" s="48">
        <v>105</v>
      </c>
      <c r="I27" s="48">
        <v>876</v>
      </c>
      <c r="J27" s="101">
        <v>0</v>
      </c>
      <c r="K27" s="101">
        <v>15</v>
      </c>
      <c r="L27" s="101">
        <v>1881</v>
      </c>
      <c r="M27" s="101">
        <v>315</v>
      </c>
      <c r="N27" s="101">
        <v>0</v>
      </c>
      <c r="O27" s="168" t="s">
        <v>222</v>
      </c>
      <c r="P27" s="166" t="s">
        <v>222</v>
      </c>
      <c r="Q27" s="67">
        <f t="shared" si="0"/>
        <v>2211</v>
      </c>
      <c r="R27" s="67">
        <f t="shared" si="1"/>
        <v>2211</v>
      </c>
      <c r="S27" s="67">
        <f t="shared" si="2"/>
        <v>2211</v>
      </c>
    </row>
    <row r="28" spans="1:19" ht="38.25">
      <c r="A28" s="36" t="s">
        <v>368</v>
      </c>
      <c r="B28" s="98">
        <v>4237</v>
      </c>
      <c r="C28" s="99">
        <v>2926</v>
      </c>
      <c r="D28" s="100" t="s">
        <v>177</v>
      </c>
      <c r="E28" s="48">
        <v>147</v>
      </c>
      <c r="F28" s="48">
        <v>2063</v>
      </c>
      <c r="G28" s="48">
        <v>2555</v>
      </c>
      <c r="H28" s="48">
        <v>327</v>
      </c>
      <c r="I28" s="48">
        <v>2071</v>
      </c>
      <c r="J28" s="101">
        <v>0</v>
      </c>
      <c r="K28" s="101">
        <v>23</v>
      </c>
      <c r="L28" s="101">
        <v>6442</v>
      </c>
      <c r="M28" s="101">
        <v>698</v>
      </c>
      <c r="N28" s="101">
        <v>0</v>
      </c>
      <c r="O28" s="169"/>
      <c r="P28" s="167"/>
      <c r="Q28" s="67">
        <f t="shared" si="0"/>
        <v>7163</v>
      </c>
      <c r="R28" s="67">
        <f t="shared" si="1"/>
        <v>7163</v>
      </c>
      <c r="S28" s="67">
        <f t="shared" si="2"/>
        <v>7163</v>
      </c>
    </row>
    <row r="29" spans="1:19" ht="25.5">
      <c r="A29" s="36" t="s">
        <v>207</v>
      </c>
      <c r="B29" s="98">
        <v>1167</v>
      </c>
      <c r="C29" s="99">
        <v>707</v>
      </c>
      <c r="D29" s="100" t="s">
        <v>177</v>
      </c>
      <c r="E29" s="48">
        <v>40</v>
      </c>
      <c r="F29" s="48">
        <v>527</v>
      </c>
      <c r="G29" s="48">
        <v>666</v>
      </c>
      <c r="H29" s="48">
        <v>97</v>
      </c>
      <c r="I29" s="48">
        <v>544</v>
      </c>
      <c r="J29" s="101">
        <v>1</v>
      </c>
      <c r="K29" s="101">
        <v>2</v>
      </c>
      <c r="L29" s="101">
        <v>1148</v>
      </c>
      <c r="M29" s="101">
        <v>723</v>
      </c>
      <c r="N29" s="101">
        <v>0</v>
      </c>
      <c r="O29" s="168" t="s">
        <v>223</v>
      </c>
      <c r="P29" s="166" t="s">
        <v>223</v>
      </c>
      <c r="Q29" s="67">
        <f t="shared" si="0"/>
        <v>1874</v>
      </c>
      <c r="R29" s="67">
        <f t="shared" si="1"/>
        <v>1874</v>
      </c>
      <c r="S29" s="67">
        <f t="shared" si="2"/>
        <v>1874</v>
      </c>
    </row>
    <row r="30" spans="1:19" ht="38.25">
      <c r="A30" s="36" t="s">
        <v>368</v>
      </c>
      <c r="B30" s="98">
        <v>3390</v>
      </c>
      <c r="C30" s="99">
        <v>2849</v>
      </c>
      <c r="D30" s="100" t="s">
        <v>177</v>
      </c>
      <c r="E30" s="48">
        <v>184</v>
      </c>
      <c r="F30" s="48">
        <v>2308</v>
      </c>
      <c r="G30" s="48">
        <v>2395</v>
      </c>
      <c r="H30" s="48">
        <v>276</v>
      </c>
      <c r="I30" s="48">
        <v>1076</v>
      </c>
      <c r="J30" s="101">
        <v>2</v>
      </c>
      <c r="K30" s="101">
        <v>8</v>
      </c>
      <c r="L30" s="101">
        <v>5143</v>
      </c>
      <c r="M30" s="101">
        <v>1086</v>
      </c>
      <c r="N30" s="101">
        <v>0</v>
      </c>
      <c r="O30" s="169"/>
      <c r="P30" s="167"/>
      <c r="Q30" s="67">
        <f t="shared" si="0"/>
        <v>6239</v>
      </c>
      <c r="R30" s="67">
        <f t="shared" si="1"/>
        <v>6239</v>
      </c>
      <c r="S30" s="67">
        <f t="shared" si="2"/>
        <v>6239</v>
      </c>
    </row>
    <row r="31" spans="1:19" ht="25.5">
      <c r="A31" s="36" t="s">
        <v>207</v>
      </c>
      <c r="B31" s="98">
        <v>449</v>
      </c>
      <c r="C31" s="99">
        <v>272</v>
      </c>
      <c r="D31" s="100" t="s">
        <v>177</v>
      </c>
      <c r="E31" s="48">
        <v>6</v>
      </c>
      <c r="F31" s="48">
        <v>142</v>
      </c>
      <c r="G31" s="48">
        <v>260</v>
      </c>
      <c r="H31" s="48">
        <v>26</v>
      </c>
      <c r="I31" s="48">
        <v>287</v>
      </c>
      <c r="J31" s="101">
        <v>0</v>
      </c>
      <c r="K31" s="101">
        <v>8</v>
      </c>
      <c r="L31" s="101">
        <v>515</v>
      </c>
      <c r="M31" s="101">
        <v>198</v>
      </c>
      <c r="N31" s="101">
        <v>0</v>
      </c>
      <c r="O31" s="168" t="s">
        <v>224</v>
      </c>
      <c r="P31" s="166" t="s">
        <v>224</v>
      </c>
      <c r="Q31" s="67">
        <f t="shared" si="0"/>
        <v>721</v>
      </c>
      <c r="R31" s="67">
        <f t="shared" si="1"/>
        <v>721</v>
      </c>
      <c r="S31" s="67">
        <f t="shared" si="2"/>
        <v>721</v>
      </c>
    </row>
    <row r="32" spans="1:19" ht="38.25">
      <c r="A32" s="36" t="s">
        <v>368</v>
      </c>
      <c r="B32" s="98">
        <v>503</v>
      </c>
      <c r="C32" s="99">
        <v>350</v>
      </c>
      <c r="D32" s="100" t="s">
        <v>177</v>
      </c>
      <c r="E32" s="48">
        <v>12</v>
      </c>
      <c r="F32" s="48">
        <v>179</v>
      </c>
      <c r="G32" s="48">
        <v>295</v>
      </c>
      <c r="H32" s="48">
        <v>38</v>
      </c>
      <c r="I32" s="48">
        <v>329</v>
      </c>
      <c r="J32" s="101">
        <v>0</v>
      </c>
      <c r="K32" s="101">
        <v>10</v>
      </c>
      <c r="L32" s="101">
        <v>613</v>
      </c>
      <c r="M32" s="101">
        <v>230</v>
      </c>
      <c r="N32" s="101">
        <v>0</v>
      </c>
      <c r="O32" s="169"/>
      <c r="P32" s="167"/>
      <c r="Q32" s="67">
        <f t="shared" si="0"/>
        <v>853</v>
      </c>
      <c r="R32" s="67">
        <f t="shared" si="1"/>
        <v>853</v>
      </c>
      <c r="S32" s="67">
        <f t="shared" si="2"/>
        <v>853</v>
      </c>
    </row>
    <row r="33" spans="1:20" ht="25.5">
      <c r="A33" s="36" t="s">
        <v>207</v>
      </c>
      <c r="B33" s="98">
        <v>998</v>
      </c>
      <c r="C33" s="99">
        <v>669</v>
      </c>
      <c r="D33" s="100" t="s">
        <v>177</v>
      </c>
      <c r="E33" s="48">
        <v>17</v>
      </c>
      <c r="F33" s="48">
        <v>400</v>
      </c>
      <c r="G33" s="48">
        <v>650</v>
      </c>
      <c r="H33" s="48">
        <v>88</v>
      </c>
      <c r="I33" s="48">
        <v>512</v>
      </c>
      <c r="J33" s="101">
        <v>0</v>
      </c>
      <c r="K33" s="101">
        <v>42</v>
      </c>
      <c r="L33" s="101">
        <v>1352</v>
      </c>
      <c r="M33" s="101">
        <v>273</v>
      </c>
      <c r="N33" s="101">
        <v>0</v>
      </c>
      <c r="O33" s="168" t="s">
        <v>225</v>
      </c>
      <c r="P33" s="166" t="s">
        <v>225</v>
      </c>
      <c r="Q33" s="67">
        <f t="shared" si="0"/>
        <v>1667</v>
      </c>
      <c r="R33" s="67">
        <f t="shared" si="1"/>
        <v>1667</v>
      </c>
      <c r="S33" s="67">
        <f t="shared" si="2"/>
        <v>1667</v>
      </c>
    </row>
    <row r="34" spans="1:20" ht="38.25">
      <c r="A34" s="36" t="s">
        <v>368</v>
      </c>
      <c r="B34" s="98">
        <v>1103</v>
      </c>
      <c r="C34" s="99">
        <v>703</v>
      </c>
      <c r="D34" s="100" t="s">
        <v>177</v>
      </c>
      <c r="E34" s="48">
        <v>25</v>
      </c>
      <c r="F34" s="48">
        <v>433</v>
      </c>
      <c r="G34" s="48">
        <v>743</v>
      </c>
      <c r="H34" s="48">
        <v>104</v>
      </c>
      <c r="I34" s="48">
        <v>501</v>
      </c>
      <c r="J34" s="101">
        <v>0</v>
      </c>
      <c r="K34" s="101">
        <v>55</v>
      </c>
      <c r="L34" s="101">
        <v>1474</v>
      </c>
      <c r="M34" s="101">
        <v>277</v>
      </c>
      <c r="N34" s="101">
        <v>0</v>
      </c>
      <c r="O34" s="169"/>
      <c r="P34" s="167"/>
      <c r="Q34" s="67">
        <f t="shared" si="0"/>
        <v>1806</v>
      </c>
      <c r="R34" s="67">
        <f t="shared" si="1"/>
        <v>1806</v>
      </c>
      <c r="S34" s="67">
        <f t="shared" si="2"/>
        <v>1806</v>
      </c>
    </row>
    <row r="35" spans="1:20" ht="25.5">
      <c r="A35" s="36" t="s">
        <v>207</v>
      </c>
      <c r="B35" s="98">
        <v>493</v>
      </c>
      <c r="C35" s="99">
        <v>346</v>
      </c>
      <c r="D35" s="100" t="s">
        <v>177</v>
      </c>
      <c r="E35" s="48">
        <v>25</v>
      </c>
      <c r="F35" s="48">
        <v>246</v>
      </c>
      <c r="G35" s="48">
        <v>317</v>
      </c>
      <c r="H35" s="48">
        <v>46</v>
      </c>
      <c r="I35" s="48">
        <v>205</v>
      </c>
      <c r="J35" s="101">
        <v>0</v>
      </c>
      <c r="K35" s="101">
        <v>99</v>
      </c>
      <c r="L35" s="101">
        <v>683</v>
      </c>
      <c r="M35" s="101">
        <v>57</v>
      </c>
      <c r="N35" s="101">
        <v>0</v>
      </c>
      <c r="O35" s="168" t="s">
        <v>226</v>
      </c>
      <c r="P35" s="166" t="s">
        <v>226</v>
      </c>
      <c r="Q35" s="67">
        <f t="shared" si="0"/>
        <v>839</v>
      </c>
      <c r="R35" s="67">
        <f t="shared" si="1"/>
        <v>839</v>
      </c>
      <c r="S35" s="67">
        <f t="shared" si="2"/>
        <v>839</v>
      </c>
    </row>
    <row r="36" spans="1:20" ht="38.25">
      <c r="A36" s="36" t="s">
        <v>368</v>
      </c>
      <c r="B36" s="98">
        <v>927</v>
      </c>
      <c r="C36" s="99">
        <v>561</v>
      </c>
      <c r="D36" s="100" t="s">
        <v>177</v>
      </c>
      <c r="E36" s="48">
        <v>75</v>
      </c>
      <c r="F36" s="48">
        <v>354</v>
      </c>
      <c r="G36" s="48">
        <v>542</v>
      </c>
      <c r="H36" s="48">
        <v>69</v>
      </c>
      <c r="I36" s="48">
        <v>448</v>
      </c>
      <c r="J36" s="101">
        <v>0</v>
      </c>
      <c r="K36" s="101">
        <v>129</v>
      </c>
      <c r="L36" s="101">
        <v>1285</v>
      </c>
      <c r="M36" s="101">
        <v>74</v>
      </c>
      <c r="N36" s="101">
        <v>0</v>
      </c>
      <c r="O36" s="169"/>
      <c r="P36" s="167"/>
      <c r="Q36" s="67">
        <f t="shared" si="0"/>
        <v>1488</v>
      </c>
      <c r="R36" s="67">
        <f t="shared" si="1"/>
        <v>1488</v>
      </c>
      <c r="S36" s="67">
        <f t="shared" si="2"/>
        <v>1488</v>
      </c>
    </row>
    <row r="37" spans="1:20" ht="25.5">
      <c r="A37" s="36" t="s">
        <v>207</v>
      </c>
      <c r="B37" s="98">
        <v>361</v>
      </c>
      <c r="C37" s="99">
        <v>183</v>
      </c>
      <c r="D37" s="100" t="s">
        <v>177</v>
      </c>
      <c r="E37" s="48">
        <v>4</v>
      </c>
      <c r="F37" s="48">
        <v>164</v>
      </c>
      <c r="G37" s="48">
        <v>221</v>
      </c>
      <c r="H37" s="48">
        <v>23</v>
      </c>
      <c r="I37" s="48">
        <v>132</v>
      </c>
      <c r="J37" s="101">
        <v>0</v>
      </c>
      <c r="K37" s="101">
        <v>20</v>
      </c>
      <c r="L37" s="101">
        <v>443</v>
      </c>
      <c r="M37" s="101">
        <v>81</v>
      </c>
      <c r="N37" s="101">
        <v>0</v>
      </c>
      <c r="O37" s="168" t="s">
        <v>227</v>
      </c>
      <c r="P37" s="166" t="s">
        <v>227</v>
      </c>
      <c r="Q37" s="67">
        <f t="shared" si="0"/>
        <v>544</v>
      </c>
      <c r="R37" s="67">
        <f t="shared" si="1"/>
        <v>544</v>
      </c>
      <c r="S37" s="67">
        <f t="shared" si="2"/>
        <v>544</v>
      </c>
    </row>
    <row r="38" spans="1:20" ht="38.25">
      <c r="A38" s="36" t="s">
        <v>368</v>
      </c>
      <c r="B38" s="98">
        <v>454</v>
      </c>
      <c r="C38" s="99">
        <v>348</v>
      </c>
      <c r="D38" s="100" t="s">
        <v>177</v>
      </c>
      <c r="E38" s="48">
        <v>13</v>
      </c>
      <c r="F38" s="48">
        <v>268</v>
      </c>
      <c r="G38" s="48">
        <v>318</v>
      </c>
      <c r="H38" s="48">
        <v>32</v>
      </c>
      <c r="I38" s="48">
        <v>171</v>
      </c>
      <c r="J38" s="101">
        <v>0</v>
      </c>
      <c r="K38" s="101">
        <v>41</v>
      </c>
      <c r="L38" s="101">
        <v>648</v>
      </c>
      <c r="M38" s="101">
        <v>113</v>
      </c>
      <c r="N38" s="101">
        <v>0</v>
      </c>
      <c r="O38" s="169"/>
      <c r="P38" s="167"/>
      <c r="Q38" s="67">
        <f t="shared" si="0"/>
        <v>802</v>
      </c>
      <c r="R38" s="67">
        <f t="shared" si="1"/>
        <v>802</v>
      </c>
      <c r="S38" s="67">
        <f t="shared" si="2"/>
        <v>802</v>
      </c>
    </row>
    <row r="39" spans="1:20" ht="25.5">
      <c r="A39" s="36" t="s">
        <v>207</v>
      </c>
      <c r="B39" s="98">
        <v>1051</v>
      </c>
      <c r="C39" s="99">
        <v>542</v>
      </c>
      <c r="D39" s="100" t="s">
        <v>177</v>
      </c>
      <c r="E39" s="48">
        <v>12</v>
      </c>
      <c r="F39" s="48">
        <v>368</v>
      </c>
      <c r="G39" s="48">
        <v>507</v>
      </c>
      <c r="H39" s="48">
        <v>78</v>
      </c>
      <c r="I39" s="48">
        <v>628</v>
      </c>
      <c r="J39" s="101">
        <v>0</v>
      </c>
      <c r="K39" s="101">
        <v>89</v>
      </c>
      <c r="L39" s="101">
        <v>1364</v>
      </c>
      <c r="M39" s="101">
        <v>140</v>
      </c>
      <c r="N39" s="101">
        <v>0</v>
      </c>
      <c r="O39" s="168" t="s">
        <v>228</v>
      </c>
      <c r="P39" s="166" t="s">
        <v>228</v>
      </c>
      <c r="Q39" s="67">
        <f t="shared" si="0"/>
        <v>1593</v>
      </c>
      <c r="R39" s="67">
        <f t="shared" si="1"/>
        <v>1593</v>
      </c>
      <c r="S39" s="67">
        <f t="shared" si="2"/>
        <v>1593</v>
      </c>
    </row>
    <row r="40" spans="1:20" ht="38.25">
      <c r="A40" s="36" t="s">
        <v>368</v>
      </c>
      <c r="B40" s="98">
        <v>1973</v>
      </c>
      <c r="C40" s="99">
        <v>1215</v>
      </c>
      <c r="D40" s="100" t="s">
        <v>177</v>
      </c>
      <c r="E40" s="48">
        <v>57</v>
      </c>
      <c r="F40" s="48">
        <v>884</v>
      </c>
      <c r="G40" s="48">
        <v>1117</v>
      </c>
      <c r="H40" s="48">
        <v>159</v>
      </c>
      <c r="I40" s="48">
        <v>971</v>
      </c>
      <c r="J40" s="101">
        <v>0</v>
      </c>
      <c r="K40" s="101">
        <v>96</v>
      </c>
      <c r="L40" s="101">
        <v>2962</v>
      </c>
      <c r="M40" s="101">
        <v>130</v>
      </c>
      <c r="N40" s="101">
        <v>0</v>
      </c>
      <c r="O40" s="169"/>
      <c r="P40" s="167"/>
      <c r="Q40" s="67">
        <f t="shared" si="0"/>
        <v>3188</v>
      </c>
      <c r="R40" s="67">
        <f t="shared" si="1"/>
        <v>3188</v>
      </c>
      <c r="S40" s="67">
        <f t="shared" si="2"/>
        <v>3188</v>
      </c>
    </row>
    <row r="41" spans="1:20" ht="25.5">
      <c r="A41" s="36" t="s">
        <v>207</v>
      </c>
      <c r="B41" s="98">
        <v>474</v>
      </c>
      <c r="C41" s="99">
        <v>439</v>
      </c>
      <c r="D41" s="100" t="s">
        <v>177</v>
      </c>
      <c r="E41" s="48">
        <v>17</v>
      </c>
      <c r="F41" s="48">
        <v>186</v>
      </c>
      <c r="G41" s="48">
        <v>186</v>
      </c>
      <c r="H41" s="48">
        <v>18</v>
      </c>
      <c r="I41" s="48">
        <v>506</v>
      </c>
      <c r="J41" s="101">
        <v>0</v>
      </c>
      <c r="K41" s="101">
        <v>15</v>
      </c>
      <c r="L41" s="101">
        <v>375</v>
      </c>
      <c r="M41" s="101">
        <v>523</v>
      </c>
      <c r="N41" s="101">
        <v>0</v>
      </c>
      <c r="O41" s="168" t="s">
        <v>229</v>
      </c>
      <c r="P41" s="166" t="s">
        <v>230</v>
      </c>
      <c r="Q41" s="67">
        <f t="shared" si="0"/>
        <v>913</v>
      </c>
      <c r="R41" s="67">
        <f t="shared" si="1"/>
        <v>913</v>
      </c>
      <c r="S41" s="67">
        <f t="shared" si="2"/>
        <v>913</v>
      </c>
    </row>
    <row r="42" spans="1:20" ht="38.25">
      <c r="A42" s="36" t="s">
        <v>368</v>
      </c>
      <c r="B42" s="98">
        <v>693</v>
      </c>
      <c r="C42" s="99">
        <v>525</v>
      </c>
      <c r="D42" s="100" t="s">
        <v>177</v>
      </c>
      <c r="E42" s="48">
        <v>16</v>
      </c>
      <c r="F42" s="48">
        <v>270</v>
      </c>
      <c r="G42" s="48">
        <v>289</v>
      </c>
      <c r="H42" s="48">
        <v>47</v>
      </c>
      <c r="I42" s="48">
        <v>596</v>
      </c>
      <c r="J42" s="101">
        <v>0</v>
      </c>
      <c r="K42" s="101">
        <v>12</v>
      </c>
      <c r="L42" s="101">
        <v>748</v>
      </c>
      <c r="M42" s="101">
        <v>458</v>
      </c>
      <c r="N42" s="101">
        <v>0</v>
      </c>
      <c r="O42" s="169"/>
      <c r="P42" s="167"/>
      <c r="Q42" s="67">
        <f t="shared" si="0"/>
        <v>1218</v>
      </c>
      <c r="R42" s="67">
        <f t="shared" si="1"/>
        <v>1218</v>
      </c>
      <c r="S42" s="67">
        <f t="shared" si="2"/>
        <v>1218</v>
      </c>
    </row>
    <row r="43" spans="1:20" ht="25.5">
      <c r="A43" s="36" t="s">
        <v>207</v>
      </c>
      <c r="B43" s="98">
        <v>651</v>
      </c>
      <c r="C43" s="99">
        <v>476</v>
      </c>
      <c r="D43" s="100" t="s">
        <v>177</v>
      </c>
      <c r="E43" s="48">
        <v>27</v>
      </c>
      <c r="F43" s="48">
        <v>279</v>
      </c>
      <c r="G43" s="48">
        <v>475</v>
      </c>
      <c r="H43" s="48">
        <v>43</v>
      </c>
      <c r="I43" s="48">
        <v>303</v>
      </c>
      <c r="J43" s="101">
        <v>3</v>
      </c>
      <c r="K43" s="101">
        <v>2</v>
      </c>
      <c r="L43" s="101">
        <v>450</v>
      </c>
      <c r="M43" s="101">
        <v>672</v>
      </c>
      <c r="N43" s="101">
        <v>0</v>
      </c>
      <c r="O43" s="168" t="s">
        <v>231</v>
      </c>
      <c r="P43" s="166" t="s">
        <v>231</v>
      </c>
      <c r="Q43" s="67">
        <f t="shared" si="0"/>
        <v>1127</v>
      </c>
      <c r="R43" s="67">
        <f t="shared" si="1"/>
        <v>1127</v>
      </c>
      <c r="S43" s="67">
        <f t="shared" si="2"/>
        <v>1127</v>
      </c>
    </row>
    <row r="44" spans="1:20" ht="38.25">
      <c r="A44" s="36" t="s">
        <v>368</v>
      </c>
      <c r="B44" s="98">
        <v>3058</v>
      </c>
      <c r="C44" s="99">
        <v>2095</v>
      </c>
      <c r="D44" s="100" t="s">
        <v>177</v>
      </c>
      <c r="E44" s="48">
        <v>176</v>
      </c>
      <c r="F44" s="48">
        <v>1447</v>
      </c>
      <c r="G44" s="48">
        <v>1898</v>
      </c>
      <c r="H44" s="48">
        <v>241</v>
      </c>
      <c r="I44" s="48">
        <v>1391</v>
      </c>
      <c r="J44" s="101">
        <v>8</v>
      </c>
      <c r="K44" s="101">
        <v>7</v>
      </c>
      <c r="L44" s="101">
        <v>4107</v>
      </c>
      <c r="M44" s="101">
        <v>1031</v>
      </c>
      <c r="N44" s="101">
        <v>0</v>
      </c>
      <c r="O44" s="169"/>
      <c r="P44" s="167"/>
      <c r="Q44" s="67">
        <f t="shared" si="0"/>
        <v>5153</v>
      </c>
      <c r="R44" s="67">
        <f t="shared" si="1"/>
        <v>5153</v>
      </c>
      <c r="S44" s="67">
        <f t="shared" si="2"/>
        <v>5153</v>
      </c>
      <c r="T44" s="67"/>
    </row>
    <row r="45" spans="1:20" ht="25.5">
      <c r="A45" s="36" t="s">
        <v>207</v>
      </c>
      <c r="B45" s="98">
        <v>586</v>
      </c>
      <c r="C45" s="99">
        <v>439</v>
      </c>
      <c r="D45" s="100" t="s">
        <v>177</v>
      </c>
      <c r="E45" s="48">
        <v>11</v>
      </c>
      <c r="F45" s="48">
        <v>262</v>
      </c>
      <c r="G45" s="48">
        <v>375</v>
      </c>
      <c r="H45" s="48">
        <v>65</v>
      </c>
      <c r="I45" s="48">
        <v>312</v>
      </c>
      <c r="J45" s="101">
        <v>0</v>
      </c>
      <c r="K45" s="101">
        <v>2</v>
      </c>
      <c r="L45" s="101">
        <v>832</v>
      </c>
      <c r="M45" s="101">
        <v>191</v>
      </c>
      <c r="N45" s="101">
        <v>0</v>
      </c>
      <c r="O45" s="168" t="s">
        <v>232</v>
      </c>
      <c r="P45" s="166" t="s">
        <v>232</v>
      </c>
      <c r="Q45" s="67">
        <f t="shared" si="0"/>
        <v>1025</v>
      </c>
      <c r="R45" s="67">
        <f t="shared" si="1"/>
        <v>1025</v>
      </c>
      <c r="S45" s="67">
        <f t="shared" si="2"/>
        <v>1025</v>
      </c>
    </row>
    <row r="46" spans="1:20" ht="38.25">
      <c r="A46" s="36" t="s">
        <v>368</v>
      </c>
      <c r="B46" s="98">
        <v>1506</v>
      </c>
      <c r="C46" s="99">
        <v>1118</v>
      </c>
      <c r="D46" s="100" t="s">
        <v>177</v>
      </c>
      <c r="E46" s="48">
        <v>109</v>
      </c>
      <c r="F46" s="48">
        <v>711</v>
      </c>
      <c r="G46" s="48">
        <v>875</v>
      </c>
      <c r="H46" s="48">
        <v>128</v>
      </c>
      <c r="I46" s="48">
        <v>801</v>
      </c>
      <c r="J46" s="101">
        <v>0</v>
      </c>
      <c r="K46" s="101">
        <v>3</v>
      </c>
      <c r="L46" s="101">
        <v>2356</v>
      </c>
      <c r="M46" s="101">
        <v>265</v>
      </c>
      <c r="N46" s="101">
        <v>0</v>
      </c>
      <c r="O46" s="169"/>
      <c r="P46" s="167"/>
      <c r="Q46" s="67">
        <f t="shared" si="0"/>
        <v>2624</v>
      </c>
      <c r="R46" s="67">
        <f t="shared" si="1"/>
        <v>2624</v>
      </c>
      <c r="S46" s="67">
        <f t="shared" si="2"/>
        <v>2624</v>
      </c>
    </row>
    <row r="47" spans="1:20" ht="25.5">
      <c r="A47" s="36" t="s">
        <v>207</v>
      </c>
      <c r="B47" s="98">
        <v>642</v>
      </c>
      <c r="C47" s="99">
        <v>481</v>
      </c>
      <c r="D47" s="100" t="s">
        <v>177</v>
      </c>
      <c r="E47" s="48">
        <v>14</v>
      </c>
      <c r="F47" s="48">
        <v>305</v>
      </c>
      <c r="G47" s="48">
        <v>388</v>
      </c>
      <c r="H47" s="48">
        <v>73</v>
      </c>
      <c r="I47" s="48">
        <v>343</v>
      </c>
      <c r="J47" s="101">
        <v>0</v>
      </c>
      <c r="K47" s="101">
        <v>0</v>
      </c>
      <c r="L47" s="101">
        <v>964</v>
      </c>
      <c r="M47" s="101">
        <v>159</v>
      </c>
      <c r="N47" s="101">
        <v>0</v>
      </c>
      <c r="O47" s="168" t="s">
        <v>233</v>
      </c>
      <c r="P47" s="166" t="s">
        <v>233</v>
      </c>
      <c r="Q47" s="67">
        <f t="shared" si="0"/>
        <v>1123</v>
      </c>
      <c r="R47" s="67">
        <f t="shared" si="1"/>
        <v>1123</v>
      </c>
      <c r="S47" s="67">
        <f t="shared" si="2"/>
        <v>1123</v>
      </c>
    </row>
    <row r="48" spans="1:20" ht="38.25">
      <c r="A48" s="36" t="s">
        <v>368</v>
      </c>
      <c r="B48" s="98">
        <v>853</v>
      </c>
      <c r="C48" s="99">
        <v>512</v>
      </c>
      <c r="D48" s="100" t="s">
        <v>177</v>
      </c>
      <c r="E48" s="48">
        <v>24</v>
      </c>
      <c r="F48" s="48">
        <v>384</v>
      </c>
      <c r="G48" s="48">
        <v>527</v>
      </c>
      <c r="H48" s="48">
        <v>87</v>
      </c>
      <c r="I48" s="48">
        <v>343</v>
      </c>
      <c r="J48" s="101">
        <v>0</v>
      </c>
      <c r="K48" s="101">
        <v>1</v>
      </c>
      <c r="L48" s="101">
        <v>1248</v>
      </c>
      <c r="M48" s="101">
        <v>116</v>
      </c>
      <c r="N48" s="101">
        <v>0</v>
      </c>
      <c r="O48" s="169"/>
      <c r="P48" s="167"/>
      <c r="Q48" s="67">
        <f t="shared" si="0"/>
        <v>1365</v>
      </c>
      <c r="R48" s="67">
        <f t="shared" si="1"/>
        <v>1365</v>
      </c>
      <c r="S48" s="67">
        <f t="shared" si="2"/>
        <v>1365</v>
      </c>
    </row>
    <row r="49" spans="1:19" ht="25.5">
      <c r="A49" s="36" t="s">
        <v>207</v>
      </c>
      <c r="B49" s="98">
        <v>715</v>
      </c>
      <c r="C49" s="99">
        <v>506</v>
      </c>
      <c r="D49" s="100" t="s">
        <v>177</v>
      </c>
      <c r="E49" s="48">
        <v>17</v>
      </c>
      <c r="F49" s="48">
        <v>311</v>
      </c>
      <c r="G49" s="48">
        <v>362</v>
      </c>
      <c r="H49" s="48">
        <v>55</v>
      </c>
      <c r="I49" s="48">
        <v>476</v>
      </c>
      <c r="J49" s="101">
        <v>0</v>
      </c>
      <c r="K49" s="101">
        <v>1</v>
      </c>
      <c r="L49" s="101">
        <v>989</v>
      </c>
      <c r="M49" s="101">
        <v>230</v>
      </c>
      <c r="N49" s="101">
        <v>1</v>
      </c>
      <c r="O49" s="168" t="s">
        <v>234</v>
      </c>
      <c r="P49" s="166" t="s">
        <v>234</v>
      </c>
      <c r="Q49" s="67">
        <f t="shared" si="0"/>
        <v>1221</v>
      </c>
      <c r="R49" s="67">
        <f t="shared" si="1"/>
        <v>1221</v>
      </c>
      <c r="S49" s="67">
        <f t="shared" si="2"/>
        <v>1221</v>
      </c>
    </row>
    <row r="50" spans="1:19" ht="38.25">
      <c r="A50" s="36" t="s">
        <v>368</v>
      </c>
      <c r="B50" s="98">
        <v>1647</v>
      </c>
      <c r="C50" s="99">
        <v>885</v>
      </c>
      <c r="D50" s="100" t="s">
        <v>177</v>
      </c>
      <c r="E50" s="48">
        <v>59</v>
      </c>
      <c r="F50" s="48">
        <v>615</v>
      </c>
      <c r="G50" s="48">
        <v>841</v>
      </c>
      <c r="H50" s="48">
        <v>127</v>
      </c>
      <c r="I50" s="48">
        <v>890</v>
      </c>
      <c r="J50" s="101">
        <v>0</v>
      </c>
      <c r="K50" s="101">
        <v>2</v>
      </c>
      <c r="L50" s="101">
        <v>2309</v>
      </c>
      <c r="M50" s="101">
        <v>207</v>
      </c>
      <c r="N50" s="101">
        <v>14</v>
      </c>
      <c r="O50" s="169"/>
      <c r="P50" s="167"/>
      <c r="Q50" s="67">
        <f t="shared" si="0"/>
        <v>2532</v>
      </c>
      <c r="R50" s="67">
        <f t="shared" si="1"/>
        <v>2532</v>
      </c>
      <c r="S50" s="67">
        <f t="shared" si="2"/>
        <v>2532</v>
      </c>
    </row>
    <row r="51" spans="1:19" ht="25.5">
      <c r="A51" s="36" t="s">
        <v>207</v>
      </c>
      <c r="B51" s="98">
        <v>691</v>
      </c>
      <c r="C51" s="99">
        <v>471</v>
      </c>
      <c r="D51" s="100" t="s">
        <v>177</v>
      </c>
      <c r="E51" s="48">
        <v>7</v>
      </c>
      <c r="F51" s="48">
        <v>301</v>
      </c>
      <c r="G51" s="48">
        <v>388</v>
      </c>
      <c r="H51" s="48">
        <v>65</v>
      </c>
      <c r="I51" s="48">
        <v>401</v>
      </c>
      <c r="J51" s="101">
        <v>0</v>
      </c>
      <c r="K51" s="101">
        <v>0</v>
      </c>
      <c r="L51" s="101">
        <v>616</v>
      </c>
      <c r="M51" s="101">
        <v>545</v>
      </c>
      <c r="N51" s="101">
        <v>1</v>
      </c>
      <c r="O51" s="168" t="s">
        <v>276</v>
      </c>
      <c r="P51" s="166" t="s">
        <v>276</v>
      </c>
      <c r="Q51" s="67">
        <f t="shared" si="0"/>
        <v>1162</v>
      </c>
      <c r="R51" s="67">
        <f t="shared" si="1"/>
        <v>1162</v>
      </c>
      <c r="S51" s="67">
        <f t="shared" si="2"/>
        <v>1162</v>
      </c>
    </row>
    <row r="52" spans="1:19" ht="38.25">
      <c r="A52" s="36" t="s">
        <v>368</v>
      </c>
      <c r="B52" s="98">
        <v>1018</v>
      </c>
      <c r="C52" s="99">
        <v>597</v>
      </c>
      <c r="D52" s="100" t="s">
        <v>177</v>
      </c>
      <c r="E52" s="48">
        <v>23</v>
      </c>
      <c r="F52" s="48">
        <v>452</v>
      </c>
      <c r="G52" s="48">
        <v>624</v>
      </c>
      <c r="H52" s="48">
        <v>97</v>
      </c>
      <c r="I52" s="48">
        <v>419</v>
      </c>
      <c r="J52" s="101">
        <v>0</v>
      </c>
      <c r="K52" s="101">
        <v>0</v>
      </c>
      <c r="L52" s="101">
        <v>1022</v>
      </c>
      <c r="M52" s="101">
        <v>593</v>
      </c>
      <c r="N52" s="101">
        <v>0</v>
      </c>
      <c r="O52" s="169"/>
      <c r="P52" s="167"/>
      <c r="Q52" s="67">
        <f t="shared" si="0"/>
        <v>1615</v>
      </c>
      <c r="R52" s="67">
        <f t="shared" si="1"/>
        <v>1615</v>
      </c>
      <c r="S52" s="67">
        <f t="shared" si="2"/>
        <v>1615</v>
      </c>
    </row>
    <row r="53" spans="1:19" ht="25.5">
      <c r="A53" s="33" t="s">
        <v>71</v>
      </c>
      <c r="B53" s="98">
        <v>751</v>
      </c>
      <c r="C53" s="99">
        <v>400</v>
      </c>
      <c r="D53" s="100" t="s">
        <v>177</v>
      </c>
      <c r="E53" s="48">
        <v>2</v>
      </c>
      <c r="F53" s="48">
        <v>209</v>
      </c>
      <c r="G53" s="48">
        <v>343</v>
      </c>
      <c r="H53" s="48">
        <v>39</v>
      </c>
      <c r="I53" s="48">
        <v>558</v>
      </c>
      <c r="J53" s="101">
        <v>0</v>
      </c>
      <c r="K53" s="101">
        <v>4</v>
      </c>
      <c r="L53" s="101">
        <v>963</v>
      </c>
      <c r="M53" s="101">
        <v>183</v>
      </c>
      <c r="N53" s="101">
        <v>1</v>
      </c>
      <c r="O53" s="174" t="s">
        <v>252</v>
      </c>
      <c r="P53" s="176" t="s">
        <v>208</v>
      </c>
      <c r="Q53" s="67">
        <f t="shared" si="0"/>
        <v>1151</v>
      </c>
      <c r="R53" s="67">
        <f t="shared" si="1"/>
        <v>1151</v>
      </c>
      <c r="S53" s="67">
        <f t="shared" si="2"/>
        <v>1151</v>
      </c>
    </row>
    <row r="54" spans="1:19" ht="38.25">
      <c r="A54" s="36" t="s">
        <v>369</v>
      </c>
      <c r="B54" s="98">
        <v>1363</v>
      </c>
      <c r="C54" s="99">
        <v>641</v>
      </c>
      <c r="D54" s="100" t="s">
        <v>177</v>
      </c>
      <c r="E54" s="48">
        <v>17</v>
      </c>
      <c r="F54" s="48">
        <v>427</v>
      </c>
      <c r="G54" s="48">
        <v>591</v>
      </c>
      <c r="H54" s="48">
        <v>81</v>
      </c>
      <c r="I54" s="48">
        <v>888</v>
      </c>
      <c r="J54" s="101">
        <v>1</v>
      </c>
      <c r="K54" s="101">
        <v>2</v>
      </c>
      <c r="L54" s="101">
        <v>1845</v>
      </c>
      <c r="M54" s="101">
        <v>155</v>
      </c>
      <c r="N54" s="101">
        <v>1</v>
      </c>
      <c r="O54" s="175"/>
      <c r="P54" s="177"/>
      <c r="Q54" s="67">
        <f t="shared" si="0"/>
        <v>2004</v>
      </c>
      <c r="R54" s="67">
        <f t="shared" si="1"/>
        <v>2004</v>
      </c>
      <c r="S54" s="67">
        <f t="shared" si="2"/>
        <v>2004</v>
      </c>
    </row>
    <row r="55" spans="1:19" ht="25.5">
      <c r="A55" s="33" t="s">
        <v>71</v>
      </c>
      <c r="B55" s="98">
        <v>302</v>
      </c>
      <c r="C55" s="99">
        <v>331</v>
      </c>
      <c r="D55" s="100" t="s">
        <v>177</v>
      </c>
      <c r="E55" s="48">
        <v>3</v>
      </c>
      <c r="F55" s="48">
        <v>168</v>
      </c>
      <c r="G55" s="48">
        <v>250</v>
      </c>
      <c r="H55" s="48">
        <v>38</v>
      </c>
      <c r="I55" s="48">
        <v>174</v>
      </c>
      <c r="J55" s="101">
        <v>0</v>
      </c>
      <c r="K55" s="101">
        <v>0</v>
      </c>
      <c r="L55" s="101">
        <v>533</v>
      </c>
      <c r="M55" s="101">
        <v>100</v>
      </c>
      <c r="N55" s="101">
        <v>0</v>
      </c>
      <c r="O55" s="168" t="s">
        <v>253</v>
      </c>
      <c r="P55" s="166" t="s">
        <v>208</v>
      </c>
      <c r="Q55" s="67">
        <f t="shared" si="0"/>
        <v>633</v>
      </c>
      <c r="R55" s="67">
        <f t="shared" si="1"/>
        <v>633</v>
      </c>
      <c r="S55" s="67">
        <f t="shared" si="2"/>
        <v>633</v>
      </c>
    </row>
    <row r="56" spans="1:19" ht="38.25">
      <c r="A56" s="36" t="s">
        <v>369</v>
      </c>
      <c r="B56" s="98">
        <v>448</v>
      </c>
      <c r="C56" s="99">
        <v>525</v>
      </c>
      <c r="D56" s="100" t="s">
        <v>177</v>
      </c>
      <c r="E56" s="48">
        <v>31</v>
      </c>
      <c r="F56" s="48">
        <v>253</v>
      </c>
      <c r="G56" s="48">
        <v>309</v>
      </c>
      <c r="H56" s="48">
        <v>38</v>
      </c>
      <c r="I56" s="48">
        <v>342</v>
      </c>
      <c r="J56" s="101">
        <v>0</v>
      </c>
      <c r="K56" s="101">
        <v>0</v>
      </c>
      <c r="L56" s="101">
        <v>858</v>
      </c>
      <c r="M56" s="101">
        <v>115</v>
      </c>
      <c r="N56" s="101">
        <v>0</v>
      </c>
      <c r="O56" s="169"/>
      <c r="P56" s="167"/>
      <c r="Q56" s="67">
        <f t="shared" si="0"/>
        <v>973</v>
      </c>
      <c r="R56" s="67">
        <f t="shared" si="1"/>
        <v>973</v>
      </c>
      <c r="S56" s="67">
        <f t="shared" si="2"/>
        <v>973</v>
      </c>
    </row>
    <row r="57" spans="1:19" ht="25.5">
      <c r="A57" s="33" t="s">
        <v>71</v>
      </c>
      <c r="B57" s="98">
        <v>450</v>
      </c>
      <c r="C57" s="99">
        <v>518</v>
      </c>
      <c r="D57" s="100" t="s">
        <v>177</v>
      </c>
      <c r="E57" s="48">
        <v>23</v>
      </c>
      <c r="F57" s="48">
        <v>184</v>
      </c>
      <c r="G57" s="48">
        <v>269</v>
      </c>
      <c r="H57" s="48">
        <v>28</v>
      </c>
      <c r="I57" s="48">
        <v>464</v>
      </c>
      <c r="J57" s="101">
        <v>1</v>
      </c>
      <c r="K57" s="101">
        <v>21</v>
      </c>
      <c r="L57" s="101">
        <v>864</v>
      </c>
      <c r="M57" s="101">
        <v>82</v>
      </c>
      <c r="N57" s="101">
        <v>0</v>
      </c>
      <c r="O57" s="168" t="s">
        <v>254</v>
      </c>
      <c r="P57" s="166" t="s">
        <v>208</v>
      </c>
      <c r="Q57" s="67">
        <f t="shared" si="0"/>
        <v>968</v>
      </c>
      <c r="R57" s="67">
        <f t="shared" si="1"/>
        <v>968</v>
      </c>
      <c r="S57" s="67">
        <f t="shared" si="2"/>
        <v>968</v>
      </c>
    </row>
    <row r="58" spans="1:19" ht="38.25">
      <c r="A58" s="36" t="s">
        <v>369</v>
      </c>
      <c r="B58" s="98">
        <v>877</v>
      </c>
      <c r="C58" s="99">
        <v>1433</v>
      </c>
      <c r="D58" s="100" t="s">
        <v>177</v>
      </c>
      <c r="E58" s="48">
        <v>78</v>
      </c>
      <c r="F58" s="48">
        <v>486</v>
      </c>
      <c r="G58" s="48">
        <v>508</v>
      </c>
      <c r="H58" s="48">
        <v>62</v>
      </c>
      <c r="I58" s="48">
        <v>1176</v>
      </c>
      <c r="J58" s="101">
        <v>0</v>
      </c>
      <c r="K58" s="101">
        <v>24</v>
      </c>
      <c r="L58" s="101">
        <v>2062</v>
      </c>
      <c r="M58" s="101">
        <v>224</v>
      </c>
      <c r="N58" s="101">
        <v>0</v>
      </c>
      <c r="O58" s="169"/>
      <c r="P58" s="167"/>
      <c r="Q58" s="67">
        <f t="shared" si="0"/>
        <v>2310</v>
      </c>
      <c r="R58" s="67">
        <f t="shared" si="1"/>
        <v>2310</v>
      </c>
      <c r="S58" s="67">
        <f t="shared" si="2"/>
        <v>2310</v>
      </c>
    </row>
    <row r="59" spans="1:19" ht="25.5">
      <c r="A59" s="36" t="s">
        <v>68</v>
      </c>
      <c r="B59" s="98">
        <v>2782</v>
      </c>
      <c r="C59" s="99">
        <v>1569</v>
      </c>
      <c r="D59" s="100" t="s">
        <v>177</v>
      </c>
      <c r="E59" s="48">
        <v>6</v>
      </c>
      <c r="F59" s="48">
        <v>1058</v>
      </c>
      <c r="G59" s="48">
        <v>1530</v>
      </c>
      <c r="H59" s="48">
        <v>205</v>
      </c>
      <c r="I59" s="48">
        <v>1552</v>
      </c>
      <c r="J59" s="101">
        <v>2</v>
      </c>
      <c r="K59" s="101">
        <v>14</v>
      </c>
      <c r="L59" s="101">
        <v>2653</v>
      </c>
      <c r="M59" s="101">
        <v>1682</v>
      </c>
      <c r="N59" s="101">
        <v>0</v>
      </c>
      <c r="O59" s="168" t="s">
        <v>235</v>
      </c>
      <c r="P59" s="166" t="s">
        <v>208</v>
      </c>
      <c r="Q59" s="67">
        <f t="shared" si="0"/>
        <v>4351</v>
      </c>
      <c r="R59" s="67">
        <f t="shared" si="1"/>
        <v>4351</v>
      </c>
      <c r="S59" s="67">
        <f t="shared" si="2"/>
        <v>4351</v>
      </c>
    </row>
    <row r="60" spans="1:19" ht="38.25">
      <c r="A60" s="36" t="s">
        <v>369</v>
      </c>
      <c r="B60" s="98">
        <v>3704</v>
      </c>
      <c r="C60" s="99">
        <v>1987</v>
      </c>
      <c r="D60" s="100" t="s">
        <v>177</v>
      </c>
      <c r="E60" s="48">
        <v>29</v>
      </c>
      <c r="F60" s="48">
        <v>1238</v>
      </c>
      <c r="G60" s="48">
        <v>1721</v>
      </c>
      <c r="H60" s="48">
        <v>280</v>
      </c>
      <c r="I60" s="48">
        <v>2423</v>
      </c>
      <c r="J60" s="101">
        <v>0</v>
      </c>
      <c r="K60" s="101">
        <v>17</v>
      </c>
      <c r="L60" s="101">
        <v>4074</v>
      </c>
      <c r="M60" s="101">
        <v>1600</v>
      </c>
      <c r="N60" s="101">
        <v>0</v>
      </c>
      <c r="O60" s="169"/>
      <c r="P60" s="167"/>
      <c r="Q60" s="67">
        <f t="shared" si="0"/>
        <v>5691</v>
      </c>
      <c r="R60" s="67">
        <f t="shared" si="1"/>
        <v>5691</v>
      </c>
      <c r="S60" s="67">
        <f t="shared" si="2"/>
        <v>5691</v>
      </c>
    </row>
    <row r="61" spans="1:19" ht="25.5">
      <c r="A61" s="36" t="s">
        <v>68</v>
      </c>
      <c r="B61" s="98">
        <v>734</v>
      </c>
      <c r="C61" s="99">
        <v>913</v>
      </c>
      <c r="D61" s="100" t="s">
        <v>177</v>
      </c>
      <c r="E61" s="48">
        <v>38</v>
      </c>
      <c r="F61" s="48">
        <v>393</v>
      </c>
      <c r="G61" s="48">
        <v>489</v>
      </c>
      <c r="H61" s="48">
        <v>46</v>
      </c>
      <c r="I61" s="48">
        <v>681</v>
      </c>
      <c r="J61" s="101">
        <v>0</v>
      </c>
      <c r="K61" s="101">
        <v>206</v>
      </c>
      <c r="L61" s="101">
        <v>1118</v>
      </c>
      <c r="M61" s="101">
        <v>323</v>
      </c>
      <c r="N61" s="101">
        <v>0</v>
      </c>
      <c r="O61" s="168" t="s">
        <v>236</v>
      </c>
      <c r="P61" s="166" t="s">
        <v>208</v>
      </c>
      <c r="Q61" s="67">
        <f t="shared" si="0"/>
        <v>1647</v>
      </c>
      <c r="R61" s="67">
        <f t="shared" si="1"/>
        <v>1647</v>
      </c>
      <c r="S61" s="67">
        <f t="shared" si="2"/>
        <v>1647</v>
      </c>
    </row>
    <row r="62" spans="1:19" ht="38.25">
      <c r="A62" s="36" t="s">
        <v>369</v>
      </c>
      <c r="B62" s="98">
        <v>1980</v>
      </c>
      <c r="C62" s="99">
        <v>3317</v>
      </c>
      <c r="D62" s="100" t="s">
        <v>177</v>
      </c>
      <c r="E62" s="48">
        <v>264</v>
      </c>
      <c r="F62" s="48">
        <v>1575</v>
      </c>
      <c r="G62" s="48">
        <v>1682</v>
      </c>
      <c r="H62" s="48">
        <v>177</v>
      </c>
      <c r="I62" s="48">
        <v>1599</v>
      </c>
      <c r="J62" s="101">
        <v>1</v>
      </c>
      <c r="K62" s="101">
        <v>225</v>
      </c>
      <c r="L62" s="101">
        <v>3749</v>
      </c>
      <c r="M62" s="101">
        <v>1322</v>
      </c>
      <c r="N62" s="101">
        <v>0</v>
      </c>
      <c r="O62" s="169"/>
      <c r="P62" s="167"/>
      <c r="Q62" s="67">
        <f t="shared" si="0"/>
        <v>5297</v>
      </c>
      <c r="R62" s="67">
        <f t="shared" si="1"/>
        <v>5297</v>
      </c>
      <c r="S62" s="67">
        <f t="shared" si="2"/>
        <v>5297</v>
      </c>
    </row>
    <row r="63" spans="1:19" ht="25.5">
      <c r="A63" s="36" t="s">
        <v>68</v>
      </c>
      <c r="B63" s="98">
        <v>758</v>
      </c>
      <c r="C63" s="99">
        <v>839</v>
      </c>
      <c r="D63" s="100" t="s">
        <v>177</v>
      </c>
      <c r="E63" s="48">
        <v>36</v>
      </c>
      <c r="F63" s="48">
        <v>375</v>
      </c>
      <c r="G63" s="48">
        <v>425</v>
      </c>
      <c r="H63" s="48">
        <v>33</v>
      </c>
      <c r="I63" s="48">
        <v>728</v>
      </c>
      <c r="J63" s="101">
        <v>0</v>
      </c>
      <c r="K63" s="101">
        <v>4</v>
      </c>
      <c r="L63" s="101">
        <v>1199</v>
      </c>
      <c r="M63" s="101">
        <v>394</v>
      </c>
      <c r="N63" s="101">
        <v>0</v>
      </c>
      <c r="O63" s="168" t="s">
        <v>237</v>
      </c>
      <c r="P63" s="166" t="s">
        <v>208</v>
      </c>
      <c r="Q63" s="67">
        <f t="shared" si="0"/>
        <v>1597</v>
      </c>
      <c r="R63" s="67">
        <f t="shared" si="1"/>
        <v>1597</v>
      </c>
      <c r="S63" s="67">
        <f t="shared" si="2"/>
        <v>1597</v>
      </c>
    </row>
    <row r="64" spans="1:19" ht="38.25">
      <c r="A64" s="36" t="s">
        <v>369</v>
      </c>
      <c r="B64" s="98">
        <v>1104</v>
      </c>
      <c r="C64" s="99">
        <v>1066</v>
      </c>
      <c r="D64" s="100" t="s">
        <v>177</v>
      </c>
      <c r="E64" s="48">
        <v>94</v>
      </c>
      <c r="F64" s="48">
        <v>627</v>
      </c>
      <c r="G64" s="48">
        <v>611</v>
      </c>
      <c r="H64" s="48">
        <v>70</v>
      </c>
      <c r="I64" s="48">
        <v>768</v>
      </c>
      <c r="J64" s="101">
        <v>0</v>
      </c>
      <c r="K64" s="101">
        <v>2</v>
      </c>
      <c r="L64" s="101">
        <v>1690</v>
      </c>
      <c r="M64" s="101">
        <v>478</v>
      </c>
      <c r="N64" s="101">
        <v>0</v>
      </c>
      <c r="O64" s="169"/>
      <c r="P64" s="167"/>
      <c r="Q64" s="67">
        <f t="shared" si="0"/>
        <v>2170</v>
      </c>
      <c r="R64" s="67">
        <f t="shared" si="1"/>
        <v>2170</v>
      </c>
      <c r="S64" s="67">
        <f t="shared" si="2"/>
        <v>2170</v>
      </c>
    </row>
    <row r="65" spans="1:19" ht="25.5">
      <c r="A65" s="36" t="s">
        <v>68</v>
      </c>
      <c r="B65" s="98">
        <v>2029</v>
      </c>
      <c r="C65" s="99">
        <v>1286</v>
      </c>
      <c r="D65" s="100" t="s">
        <v>177</v>
      </c>
      <c r="E65" s="48">
        <v>9</v>
      </c>
      <c r="F65" s="48">
        <v>856</v>
      </c>
      <c r="G65" s="48">
        <v>1086</v>
      </c>
      <c r="H65" s="48">
        <v>118</v>
      </c>
      <c r="I65" s="48">
        <v>1246</v>
      </c>
      <c r="J65" s="101">
        <v>3</v>
      </c>
      <c r="K65" s="101">
        <v>7</v>
      </c>
      <c r="L65" s="101">
        <v>2266</v>
      </c>
      <c r="M65" s="101">
        <v>1039</v>
      </c>
      <c r="N65" s="101">
        <v>0</v>
      </c>
      <c r="O65" s="168" t="s">
        <v>238</v>
      </c>
      <c r="P65" s="166" t="s">
        <v>208</v>
      </c>
      <c r="Q65" s="67">
        <f t="shared" si="0"/>
        <v>3315</v>
      </c>
      <c r="R65" s="67">
        <f t="shared" si="1"/>
        <v>3315</v>
      </c>
      <c r="S65" s="67">
        <f t="shared" si="2"/>
        <v>3315</v>
      </c>
    </row>
    <row r="66" spans="1:19" ht="38.25">
      <c r="A66" s="36" t="s">
        <v>369</v>
      </c>
      <c r="B66" s="98">
        <v>3870</v>
      </c>
      <c r="C66" s="99">
        <v>2393</v>
      </c>
      <c r="D66" s="100" t="s">
        <v>177</v>
      </c>
      <c r="E66" s="48">
        <v>47</v>
      </c>
      <c r="F66" s="48">
        <v>1203</v>
      </c>
      <c r="G66" s="48">
        <v>1562</v>
      </c>
      <c r="H66" s="48">
        <v>172</v>
      </c>
      <c r="I66" s="48">
        <v>3279</v>
      </c>
      <c r="J66" s="101">
        <v>0</v>
      </c>
      <c r="K66" s="101">
        <v>22</v>
      </c>
      <c r="L66" s="101">
        <v>4625</v>
      </c>
      <c r="M66" s="101">
        <v>1616</v>
      </c>
      <c r="N66" s="101">
        <v>0</v>
      </c>
      <c r="O66" s="169"/>
      <c r="P66" s="167"/>
      <c r="Q66" s="67">
        <f t="shared" si="0"/>
        <v>6263</v>
      </c>
      <c r="R66" s="67">
        <f t="shared" si="1"/>
        <v>6263</v>
      </c>
      <c r="S66" s="67">
        <f t="shared" si="2"/>
        <v>6263</v>
      </c>
    </row>
    <row r="67" spans="1:19" ht="25.5">
      <c r="A67" s="36" t="s">
        <v>68</v>
      </c>
      <c r="B67" s="98">
        <v>1331</v>
      </c>
      <c r="C67" s="99">
        <v>1445</v>
      </c>
      <c r="D67" s="100" t="s">
        <v>177</v>
      </c>
      <c r="E67" s="48">
        <v>62</v>
      </c>
      <c r="F67" s="48">
        <v>759</v>
      </c>
      <c r="G67" s="48">
        <v>886</v>
      </c>
      <c r="H67" s="48">
        <v>59</v>
      </c>
      <c r="I67" s="48">
        <v>1010</v>
      </c>
      <c r="J67" s="101">
        <v>0</v>
      </c>
      <c r="K67" s="101">
        <v>0</v>
      </c>
      <c r="L67" s="101">
        <v>785</v>
      </c>
      <c r="M67" s="101">
        <v>1991</v>
      </c>
      <c r="N67" s="101">
        <v>0</v>
      </c>
      <c r="O67" s="168" t="s">
        <v>239</v>
      </c>
      <c r="P67" s="166" t="s">
        <v>208</v>
      </c>
      <c r="Q67" s="67">
        <f t="shared" si="0"/>
        <v>2776</v>
      </c>
      <c r="R67" s="67">
        <f t="shared" si="1"/>
        <v>2776</v>
      </c>
      <c r="S67" s="67">
        <f t="shared" si="2"/>
        <v>2776</v>
      </c>
    </row>
    <row r="68" spans="1:19" ht="38.25">
      <c r="A68" s="36" t="s">
        <v>369</v>
      </c>
      <c r="B68" s="98">
        <v>1577</v>
      </c>
      <c r="C68" s="99">
        <v>1870</v>
      </c>
      <c r="D68" s="100" t="s">
        <v>177</v>
      </c>
      <c r="E68" s="48">
        <v>83</v>
      </c>
      <c r="F68" s="48">
        <v>1224</v>
      </c>
      <c r="G68" s="48">
        <v>1194</v>
      </c>
      <c r="H68" s="48">
        <v>90</v>
      </c>
      <c r="I68" s="48">
        <v>856</v>
      </c>
      <c r="J68" s="101">
        <v>0</v>
      </c>
      <c r="K68" s="101">
        <v>2</v>
      </c>
      <c r="L68" s="101">
        <v>2007</v>
      </c>
      <c r="M68" s="101">
        <v>1437</v>
      </c>
      <c r="N68" s="101">
        <v>1</v>
      </c>
      <c r="O68" s="169"/>
      <c r="P68" s="167"/>
      <c r="Q68" s="67">
        <f t="shared" si="0"/>
        <v>3447</v>
      </c>
      <c r="R68" s="67">
        <f t="shared" si="1"/>
        <v>3447</v>
      </c>
      <c r="S68" s="67">
        <f t="shared" si="2"/>
        <v>3447</v>
      </c>
    </row>
    <row r="69" spans="1:19" ht="25.5">
      <c r="A69" s="36" t="s">
        <v>68</v>
      </c>
      <c r="B69" s="98">
        <v>973</v>
      </c>
      <c r="C69" s="99">
        <v>816</v>
      </c>
      <c r="D69" s="100" t="s">
        <v>177</v>
      </c>
      <c r="E69" s="48">
        <v>88</v>
      </c>
      <c r="F69" s="48">
        <v>569</v>
      </c>
      <c r="G69" s="48">
        <v>585</v>
      </c>
      <c r="H69" s="48">
        <v>43</v>
      </c>
      <c r="I69" s="48">
        <v>504</v>
      </c>
      <c r="J69" s="101">
        <v>0</v>
      </c>
      <c r="K69" s="101">
        <v>2</v>
      </c>
      <c r="L69" s="101">
        <v>1630</v>
      </c>
      <c r="M69" s="101">
        <v>157</v>
      </c>
      <c r="N69" s="101">
        <v>0</v>
      </c>
      <c r="O69" s="168" t="s">
        <v>240</v>
      </c>
      <c r="P69" s="166" t="s">
        <v>215</v>
      </c>
      <c r="Q69" s="67">
        <f t="shared" si="0"/>
        <v>1789</v>
      </c>
      <c r="R69" s="67">
        <f t="shared" si="1"/>
        <v>1789</v>
      </c>
      <c r="S69" s="67">
        <f t="shared" si="2"/>
        <v>1789</v>
      </c>
    </row>
    <row r="70" spans="1:19" ht="38.25">
      <c r="A70" s="36" t="s">
        <v>369</v>
      </c>
      <c r="B70" s="98">
        <v>758</v>
      </c>
      <c r="C70" s="99">
        <v>534</v>
      </c>
      <c r="D70" s="100" t="s">
        <v>177</v>
      </c>
      <c r="E70" s="48">
        <v>58</v>
      </c>
      <c r="F70" s="48">
        <v>418</v>
      </c>
      <c r="G70" s="48">
        <v>428</v>
      </c>
      <c r="H70" s="48">
        <v>49</v>
      </c>
      <c r="I70" s="48">
        <v>339</v>
      </c>
      <c r="J70" s="101">
        <v>0</v>
      </c>
      <c r="K70" s="101">
        <v>1</v>
      </c>
      <c r="L70" s="101">
        <v>1187</v>
      </c>
      <c r="M70" s="101">
        <v>104</v>
      </c>
      <c r="N70" s="101">
        <v>0</v>
      </c>
      <c r="O70" s="169"/>
      <c r="P70" s="167"/>
      <c r="Q70" s="67">
        <f t="shared" si="0"/>
        <v>1292</v>
      </c>
      <c r="R70" s="67">
        <f t="shared" si="1"/>
        <v>1292</v>
      </c>
      <c r="S70" s="67">
        <f t="shared" si="2"/>
        <v>1292</v>
      </c>
    </row>
    <row r="71" spans="1:19" ht="25.5">
      <c r="A71" s="33" t="s">
        <v>71</v>
      </c>
      <c r="B71" s="98">
        <v>536</v>
      </c>
      <c r="C71" s="99">
        <v>440</v>
      </c>
      <c r="D71" s="100" t="s">
        <v>177</v>
      </c>
      <c r="E71" s="48">
        <v>33</v>
      </c>
      <c r="F71" s="48">
        <v>340</v>
      </c>
      <c r="G71" s="48">
        <v>328</v>
      </c>
      <c r="H71" s="48">
        <v>34</v>
      </c>
      <c r="I71" s="48">
        <v>241</v>
      </c>
      <c r="J71" s="101">
        <v>0</v>
      </c>
      <c r="K71" s="101">
        <v>1</v>
      </c>
      <c r="L71" s="101">
        <v>819</v>
      </c>
      <c r="M71" s="101">
        <v>156</v>
      </c>
      <c r="N71" s="101">
        <v>0</v>
      </c>
      <c r="O71" s="168" t="s">
        <v>255</v>
      </c>
      <c r="P71" s="166" t="s">
        <v>215</v>
      </c>
      <c r="Q71" s="67">
        <f t="shared" si="0"/>
        <v>976</v>
      </c>
      <c r="R71" s="67">
        <f t="shared" si="1"/>
        <v>976</v>
      </c>
      <c r="S71" s="67">
        <f t="shared" si="2"/>
        <v>976</v>
      </c>
    </row>
    <row r="72" spans="1:19" ht="38.25">
      <c r="A72" s="33" t="s">
        <v>369</v>
      </c>
      <c r="B72" s="98">
        <v>453</v>
      </c>
      <c r="C72" s="99">
        <v>491</v>
      </c>
      <c r="D72" s="100" t="s">
        <v>177</v>
      </c>
      <c r="E72" s="48">
        <v>48</v>
      </c>
      <c r="F72" s="48">
        <v>310</v>
      </c>
      <c r="G72" s="48">
        <v>314</v>
      </c>
      <c r="H72" s="48">
        <v>48</v>
      </c>
      <c r="I72" s="48">
        <v>224</v>
      </c>
      <c r="J72" s="101">
        <v>0</v>
      </c>
      <c r="K72" s="101">
        <v>0</v>
      </c>
      <c r="L72" s="101">
        <v>804</v>
      </c>
      <c r="M72" s="101">
        <v>140</v>
      </c>
      <c r="N72" s="101">
        <v>0</v>
      </c>
      <c r="O72" s="169"/>
      <c r="P72" s="167"/>
      <c r="Q72" s="67">
        <f t="shared" ref="Q72:Q137" si="3">SUM(B72:C72)</f>
        <v>944</v>
      </c>
      <c r="R72" s="67">
        <f t="shared" ref="R72:R137" si="4">SUM(E72:I72)</f>
        <v>944</v>
      </c>
      <c r="S72" s="67">
        <f t="shared" ref="S72:S137" si="5">SUM(J72:N72)</f>
        <v>944</v>
      </c>
    </row>
    <row r="73" spans="1:19" ht="25.5">
      <c r="A73" s="36" t="s">
        <v>68</v>
      </c>
      <c r="B73" s="98">
        <v>686</v>
      </c>
      <c r="C73" s="99">
        <v>797</v>
      </c>
      <c r="D73" s="100" t="s">
        <v>177</v>
      </c>
      <c r="E73" s="48">
        <v>55</v>
      </c>
      <c r="F73" s="48">
        <v>481</v>
      </c>
      <c r="G73" s="48">
        <v>563</v>
      </c>
      <c r="H73" s="48">
        <v>41</v>
      </c>
      <c r="I73" s="48">
        <v>343</v>
      </c>
      <c r="J73" s="101">
        <v>0</v>
      </c>
      <c r="K73" s="101">
        <v>0</v>
      </c>
      <c r="L73" s="101">
        <v>1374</v>
      </c>
      <c r="M73" s="101">
        <v>109</v>
      </c>
      <c r="N73" s="101">
        <v>0</v>
      </c>
      <c r="O73" s="168" t="s">
        <v>241</v>
      </c>
      <c r="P73" s="166" t="s">
        <v>215</v>
      </c>
      <c r="Q73" s="67">
        <f t="shared" si="3"/>
        <v>1483</v>
      </c>
      <c r="R73" s="67">
        <f t="shared" si="4"/>
        <v>1483</v>
      </c>
      <c r="S73" s="67">
        <f t="shared" si="5"/>
        <v>1483</v>
      </c>
    </row>
    <row r="74" spans="1:19" ht="38.25">
      <c r="A74" s="36" t="s">
        <v>369</v>
      </c>
      <c r="B74" s="98">
        <v>303</v>
      </c>
      <c r="C74" s="99">
        <v>132</v>
      </c>
      <c r="D74" s="100" t="s">
        <v>177</v>
      </c>
      <c r="E74" s="48">
        <v>7</v>
      </c>
      <c r="F74" s="48">
        <v>102</v>
      </c>
      <c r="G74" s="48">
        <v>145</v>
      </c>
      <c r="H74" s="48">
        <v>15</v>
      </c>
      <c r="I74" s="48">
        <v>166</v>
      </c>
      <c r="J74" s="101">
        <v>0</v>
      </c>
      <c r="K74" s="101">
        <v>0</v>
      </c>
      <c r="L74" s="101">
        <v>404</v>
      </c>
      <c r="M74" s="101">
        <v>31</v>
      </c>
      <c r="N74" s="101">
        <v>0</v>
      </c>
      <c r="O74" s="169"/>
      <c r="P74" s="167"/>
      <c r="Q74" s="67">
        <f t="shared" si="3"/>
        <v>435</v>
      </c>
      <c r="R74" s="67">
        <f t="shared" si="4"/>
        <v>435</v>
      </c>
      <c r="S74" s="67">
        <f t="shared" si="5"/>
        <v>435</v>
      </c>
    </row>
    <row r="75" spans="1:19" ht="25.5">
      <c r="A75" s="33" t="s">
        <v>71</v>
      </c>
      <c r="B75" s="98">
        <v>242</v>
      </c>
      <c r="C75" s="99">
        <v>283</v>
      </c>
      <c r="D75" s="100" t="s">
        <v>177</v>
      </c>
      <c r="E75" s="48">
        <v>25</v>
      </c>
      <c r="F75" s="48">
        <v>134</v>
      </c>
      <c r="G75" s="48">
        <v>182</v>
      </c>
      <c r="H75" s="48">
        <v>30</v>
      </c>
      <c r="I75" s="48">
        <v>154</v>
      </c>
      <c r="J75" s="101">
        <v>0</v>
      </c>
      <c r="K75" s="101">
        <v>0</v>
      </c>
      <c r="L75" s="101">
        <v>289</v>
      </c>
      <c r="M75" s="101">
        <v>234</v>
      </c>
      <c r="N75" s="101">
        <v>2</v>
      </c>
      <c r="O75" s="168" t="s">
        <v>256</v>
      </c>
      <c r="P75" s="166" t="s">
        <v>217</v>
      </c>
      <c r="Q75" s="67">
        <f t="shared" si="3"/>
        <v>525</v>
      </c>
      <c r="R75" s="67">
        <f t="shared" si="4"/>
        <v>525</v>
      </c>
      <c r="S75" s="67">
        <f t="shared" si="5"/>
        <v>525</v>
      </c>
    </row>
    <row r="76" spans="1:19" ht="38.25">
      <c r="A76" s="33" t="s">
        <v>412</v>
      </c>
      <c r="B76" s="98">
        <v>576</v>
      </c>
      <c r="C76" s="99">
        <v>723</v>
      </c>
      <c r="D76" s="100" t="s">
        <v>177</v>
      </c>
      <c r="E76" s="48">
        <v>52</v>
      </c>
      <c r="F76" s="48">
        <v>418</v>
      </c>
      <c r="G76" s="48">
        <v>447</v>
      </c>
      <c r="H76" s="48">
        <v>63</v>
      </c>
      <c r="I76" s="48">
        <v>319</v>
      </c>
      <c r="J76" s="101">
        <v>0</v>
      </c>
      <c r="K76" s="101">
        <v>1</v>
      </c>
      <c r="L76" s="101">
        <v>823</v>
      </c>
      <c r="M76" s="101">
        <v>473</v>
      </c>
      <c r="N76" s="101">
        <v>2</v>
      </c>
      <c r="O76" s="169"/>
      <c r="P76" s="167"/>
      <c r="Q76" s="67">
        <f t="shared" si="3"/>
        <v>1299</v>
      </c>
      <c r="R76" s="67">
        <f t="shared" si="4"/>
        <v>1299</v>
      </c>
      <c r="S76" s="67">
        <f t="shared" si="5"/>
        <v>1299</v>
      </c>
    </row>
    <row r="77" spans="1:19" ht="25.5">
      <c r="A77" s="33" t="s">
        <v>71</v>
      </c>
      <c r="B77" s="98">
        <v>467</v>
      </c>
      <c r="C77" s="99">
        <v>497</v>
      </c>
      <c r="D77" s="100" t="s">
        <v>177</v>
      </c>
      <c r="E77" s="48">
        <v>52</v>
      </c>
      <c r="F77" s="48">
        <v>192</v>
      </c>
      <c r="G77" s="48">
        <v>261</v>
      </c>
      <c r="H77" s="48">
        <v>29</v>
      </c>
      <c r="I77" s="48">
        <v>430</v>
      </c>
      <c r="J77" s="101">
        <v>0</v>
      </c>
      <c r="K77" s="101">
        <v>2</v>
      </c>
      <c r="L77" s="101">
        <v>630</v>
      </c>
      <c r="M77" s="101">
        <v>330</v>
      </c>
      <c r="N77" s="101">
        <v>2</v>
      </c>
      <c r="O77" s="168" t="s">
        <v>312</v>
      </c>
      <c r="P77" s="166" t="s">
        <v>217</v>
      </c>
      <c r="Q77" s="67">
        <f t="shared" si="3"/>
        <v>964</v>
      </c>
      <c r="R77" s="67">
        <f t="shared" si="4"/>
        <v>964</v>
      </c>
      <c r="S77" s="67">
        <f t="shared" si="5"/>
        <v>964</v>
      </c>
    </row>
    <row r="78" spans="1:19" ht="38.25">
      <c r="A78" s="33" t="s">
        <v>412</v>
      </c>
      <c r="B78" s="98">
        <v>1507</v>
      </c>
      <c r="C78" s="99">
        <v>1807</v>
      </c>
      <c r="D78" s="100" t="s">
        <v>177</v>
      </c>
      <c r="E78" s="48">
        <v>144</v>
      </c>
      <c r="F78" s="48">
        <v>836</v>
      </c>
      <c r="G78" s="48">
        <v>978</v>
      </c>
      <c r="H78" s="48">
        <v>147</v>
      </c>
      <c r="I78" s="48">
        <v>1209</v>
      </c>
      <c r="J78" s="101">
        <v>0</v>
      </c>
      <c r="K78" s="101">
        <v>3</v>
      </c>
      <c r="L78" s="101">
        <v>2322</v>
      </c>
      <c r="M78" s="101">
        <v>980</v>
      </c>
      <c r="N78" s="101">
        <v>9</v>
      </c>
      <c r="O78" s="169"/>
      <c r="P78" s="167"/>
      <c r="Q78" s="67">
        <f t="shared" si="3"/>
        <v>3314</v>
      </c>
      <c r="R78" s="67">
        <f t="shared" si="4"/>
        <v>3314</v>
      </c>
      <c r="S78" s="67">
        <f t="shared" si="5"/>
        <v>3314</v>
      </c>
    </row>
    <row r="79" spans="1:19" ht="25.5">
      <c r="A79" s="36" t="s">
        <v>68</v>
      </c>
      <c r="B79" s="98">
        <v>223</v>
      </c>
      <c r="C79" s="99">
        <v>216</v>
      </c>
      <c r="D79" s="100" t="s">
        <v>177</v>
      </c>
      <c r="E79" s="48">
        <v>45</v>
      </c>
      <c r="F79" s="48">
        <v>119</v>
      </c>
      <c r="G79" s="48">
        <v>119</v>
      </c>
      <c r="H79" s="48">
        <v>7</v>
      </c>
      <c r="I79" s="48">
        <v>149</v>
      </c>
      <c r="J79" s="101">
        <v>0</v>
      </c>
      <c r="K79" s="101">
        <v>172</v>
      </c>
      <c r="L79" s="101">
        <v>250</v>
      </c>
      <c r="M79" s="101">
        <v>17</v>
      </c>
      <c r="N79" s="101">
        <v>0</v>
      </c>
      <c r="O79" s="168" t="s">
        <v>242</v>
      </c>
      <c r="P79" s="166" t="s">
        <v>218</v>
      </c>
      <c r="Q79" s="67">
        <f t="shared" si="3"/>
        <v>439</v>
      </c>
      <c r="R79" s="67">
        <f t="shared" si="4"/>
        <v>439</v>
      </c>
      <c r="S79" s="67">
        <f t="shared" si="5"/>
        <v>439</v>
      </c>
    </row>
    <row r="80" spans="1:19" ht="38.25">
      <c r="A80" s="36" t="s">
        <v>369</v>
      </c>
      <c r="B80" s="98">
        <v>1465</v>
      </c>
      <c r="C80" s="99">
        <v>1923</v>
      </c>
      <c r="D80" s="100" t="s">
        <v>177</v>
      </c>
      <c r="E80" s="48">
        <v>249</v>
      </c>
      <c r="F80" s="48">
        <v>871</v>
      </c>
      <c r="G80" s="48">
        <v>1237</v>
      </c>
      <c r="H80" s="48">
        <v>149</v>
      </c>
      <c r="I80" s="48">
        <v>882</v>
      </c>
      <c r="J80" s="101">
        <v>0</v>
      </c>
      <c r="K80" s="101">
        <v>458</v>
      </c>
      <c r="L80" s="101">
        <v>2839</v>
      </c>
      <c r="M80" s="101">
        <v>91</v>
      </c>
      <c r="N80" s="101">
        <v>0</v>
      </c>
      <c r="O80" s="169"/>
      <c r="P80" s="167"/>
      <c r="Q80" s="67">
        <f t="shared" si="3"/>
        <v>3388</v>
      </c>
      <c r="R80" s="67">
        <f t="shared" si="4"/>
        <v>3388</v>
      </c>
      <c r="S80" s="67">
        <f t="shared" si="5"/>
        <v>3388</v>
      </c>
    </row>
    <row r="81" spans="1:19" ht="25.5">
      <c r="A81" s="33" t="s">
        <v>71</v>
      </c>
      <c r="B81" s="98">
        <v>206</v>
      </c>
      <c r="C81" s="99">
        <v>72</v>
      </c>
      <c r="D81" s="100" t="s">
        <v>177</v>
      </c>
      <c r="E81" s="48">
        <v>5</v>
      </c>
      <c r="F81" s="48">
        <v>80</v>
      </c>
      <c r="G81" s="48">
        <v>82</v>
      </c>
      <c r="H81" s="48">
        <v>8</v>
      </c>
      <c r="I81" s="48">
        <v>103</v>
      </c>
      <c r="J81" s="101">
        <v>0</v>
      </c>
      <c r="K81" s="101">
        <v>0</v>
      </c>
      <c r="L81" s="101">
        <v>196</v>
      </c>
      <c r="M81" s="101">
        <v>82</v>
      </c>
      <c r="N81" s="101">
        <v>0</v>
      </c>
      <c r="O81" s="168" t="s">
        <v>257</v>
      </c>
      <c r="P81" s="166" t="s">
        <v>222</v>
      </c>
      <c r="Q81" s="67">
        <f t="shared" si="3"/>
        <v>278</v>
      </c>
      <c r="R81" s="67">
        <f t="shared" si="4"/>
        <v>278</v>
      </c>
      <c r="S81" s="67">
        <f t="shared" si="5"/>
        <v>278</v>
      </c>
    </row>
    <row r="82" spans="1:19" ht="38.25">
      <c r="A82" s="68" t="s">
        <v>412</v>
      </c>
      <c r="B82" s="98">
        <v>1062</v>
      </c>
      <c r="C82" s="99">
        <v>1457</v>
      </c>
      <c r="D82" s="100" t="s">
        <v>177</v>
      </c>
      <c r="E82" s="48">
        <v>79</v>
      </c>
      <c r="F82" s="48">
        <v>911</v>
      </c>
      <c r="G82" s="48">
        <v>808</v>
      </c>
      <c r="H82" s="48">
        <v>88</v>
      </c>
      <c r="I82" s="48">
        <v>633</v>
      </c>
      <c r="J82" s="101">
        <v>0</v>
      </c>
      <c r="K82" s="101">
        <v>6</v>
      </c>
      <c r="L82" s="101">
        <v>2434</v>
      </c>
      <c r="M82" s="101">
        <v>79</v>
      </c>
      <c r="N82" s="101">
        <v>0</v>
      </c>
      <c r="O82" s="169"/>
      <c r="P82" s="167"/>
      <c r="Q82" s="67">
        <f t="shared" si="3"/>
        <v>2519</v>
      </c>
      <c r="R82" s="67">
        <f t="shared" si="4"/>
        <v>2519</v>
      </c>
      <c r="S82" s="67">
        <f t="shared" si="5"/>
        <v>2519</v>
      </c>
    </row>
    <row r="83" spans="1:19" ht="25.5">
      <c r="A83" s="36" t="s">
        <v>68</v>
      </c>
      <c r="B83" s="98">
        <v>711</v>
      </c>
      <c r="C83" s="99">
        <v>708</v>
      </c>
      <c r="D83" s="100" t="s">
        <v>177</v>
      </c>
      <c r="E83" s="48">
        <v>57</v>
      </c>
      <c r="F83" s="48">
        <v>365</v>
      </c>
      <c r="G83" s="48">
        <v>398</v>
      </c>
      <c r="H83" s="48">
        <v>61</v>
      </c>
      <c r="I83" s="48">
        <v>538</v>
      </c>
      <c r="J83" s="101">
        <v>0</v>
      </c>
      <c r="K83" s="101">
        <v>1</v>
      </c>
      <c r="L83" s="101">
        <v>1235</v>
      </c>
      <c r="M83" s="101">
        <v>183</v>
      </c>
      <c r="N83" s="101">
        <v>0</v>
      </c>
      <c r="O83" s="168" t="s">
        <v>243</v>
      </c>
      <c r="P83" s="166" t="s">
        <v>224</v>
      </c>
      <c r="Q83" s="67">
        <f t="shared" si="3"/>
        <v>1419</v>
      </c>
      <c r="R83" s="67">
        <f t="shared" si="4"/>
        <v>1419</v>
      </c>
      <c r="S83" s="67">
        <f t="shared" si="5"/>
        <v>1419</v>
      </c>
    </row>
    <row r="84" spans="1:19" ht="38.25">
      <c r="A84" s="36" t="s">
        <v>369</v>
      </c>
      <c r="B84" s="98">
        <v>1791</v>
      </c>
      <c r="C84" s="99">
        <v>6067</v>
      </c>
      <c r="D84" s="100" t="s">
        <v>177</v>
      </c>
      <c r="E84" s="48">
        <v>230</v>
      </c>
      <c r="F84" s="48">
        <v>2874</v>
      </c>
      <c r="G84" s="48">
        <v>2670</v>
      </c>
      <c r="H84" s="48">
        <v>261</v>
      </c>
      <c r="I84" s="48">
        <v>1823</v>
      </c>
      <c r="J84" s="101">
        <v>0</v>
      </c>
      <c r="K84" s="101">
        <v>3</v>
      </c>
      <c r="L84" s="101">
        <v>6705</v>
      </c>
      <c r="M84" s="101">
        <v>1150</v>
      </c>
      <c r="N84" s="101">
        <v>0</v>
      </c>
      <c r="O84" s="169"/>
      <c r="P84" s="167"/>
      <c r="Q84" s="67">
        <f t="shared" si="3"/>
        <v>7858</v>
      </c>
      <c r="R84" s="67">
        <f t="shared" si="4"/>
        <v>7858</v>
      </c>
      <c r="S84" s="67">
        <f t="shared" si="5"/>
        <v>7858</v>
      </c>
    </row>
    <row r="85" spans="1:19" ht="25.5">
      <c r="A85" s="36" t="s">
        <v>68</v>
      </c>
      <c r="B85" s="98">
        <v>400</v>
      </c>
      <c r="C85" s="99">
        <v>469</v>
      </c>
      <c r="D85" s="100" t="s">
        <v>177</v>
      </c>
      <c r="E85" s="48">
        <v>46</v>
      </c>
      <c r="F85" s="48">
        <v>291</v>
      </c>
      <c r="G85" s="48">
        <v>284</v>
      </c>
      <c r="H85" s="48">
        <v>28</v>
      </c>
      <c r="I85" s="48">
        <v>220</v>
      </c>
      <c r="J85" s="101">
        <v>0</v>
      </c>
      <c r="K85" s="101">
        <v>0</v>
      </c>
      <c r="L85" s="101">
        <v>725</v>
      </c>
      <c r="M85" s="101">
        <v>144</v>
      </c>
      <c r="N85" s="101">
        <v>0</v>
      </c>
      <c r="O85" s="168" t="s">
        <v>244</v>
      </c>
      <c r="P85" s="166" t="s">
        <v>224</v>
      </c>
      <c r="Q85" s="67">
        <f t="shared" si="3"/>
        <v>869</v>
      </c>
      <c r="R85" s="67">
        <f t="shared" si="4"/>
        <v>869</v>
      </c>
      <c r="S85" s="67">
        <f t="shared" si="5"/>
        <v>869</v>
      </c>
    </row>
    <row r="86" spans="1:19" ht="38.25">
      <c r="A86" s="36" t="s">
        <v>369</v>
      </c>
      <c r="B86" s="98">
        <v>698</v>
      </c>
      <c r="C86" s="99">
        <v>1425</v>
      </c>
      <c r="D86" s="100" t="s">
        <v>177</v>
      </c>
      <c r="E86" s="48">
        <v>135</v>
      </c>
      <c r="F86" s="48">
        <v>890</v>
      </c>
      <c r="G86" s="48">
        <v>675</v>
      </c>
      <c r="H86" s="48">
        <v>60</v>
      </c>
      <c r="I86" s="48">
        <v>363</v>
      </c>
      <c r="J86" s="101">
        <v>0</v>
      </c>
      <c r="K86" s="101">
        <v>0</v>
      </c>
      <c r="L86" s="101">
        <v>1854</v>
      </c>
      <c r="M86" s="101">
        <v>269</v>
      </c>
      <c r="N86" s="101">
        <v>0</v>
      </c>
      <c r="O86" s="169"/>
      <c r="P86" s="167"/>
      <c r="Q86" s="67">
        <f t="shared" si="3"/>
        <v>2123</v>
      </c>
      <c r="R86" s="67">
        <f t="shared" si="4"/>
        <v>2123</v>
      </c>
      <c r="S86" s="67">
        <f t="shared" si="5"/>
        <v>2123</v>
      </c>
    </row>
    <row r="87" spans="1:19" ht="25.5">
      <c r="A87" s="36" t="s">
        <v>68</v>
      </c>
      <c r="B87" s="98">
        <v>91</v>
      </c>
      <c r="C87" s="99">
        <v>117</v>
      </c>
      <c r="D87" s="100" t="s">
        <v>177</v>
      </c>
      <c r="E87" s="48">
        <v>15</v>
      </c>
      <c r="F87" s="48">
        <v>28</v>
      </c>
      <c r="G87" s="48">
        <v>34</v>
      </c>
      <c r="H87" s="48">
        <v>4</v>
      </c>
      <c r="I87" s="48">
        <v>127</v>
      </c>
      <c r="J87" s="101">
        <v>0</v>
      </c>
      <c r="K87" s="101">
        <v>2</v>
      </c>
      <c r="L87" s="101">
        <v>137</v>
      </c>
      <c r="M87" s="101">
        <v>69</v>
      </c>
      <c r="N87" s="101">
        <v>0</v>
      </c>
      <c r="O87" s="168" t="s">
        <v>416</v>
      </c>
      <c r="P87" s="166" t="s">
        <v>224</v>
      </c>
      <c r="Q87" s="67">
        <f t="shared" si="3"/>
        <v>208</v>
      </c>
      <c r="R87" s="67">
        <f t="shared" si="4"/>
        <v>208</v>
      </c>
      <c r="S87" s="67">
        <f t="shared" si="5"/>
        <v>208</v>
      </c>
    </row>
    <row r="88" spans="1:19" ht="38.25">
      <c r="A88" s="36" t="s">
        <v>369</v>
      </c>
      <c r="B88" s="98">
        <v>171</v>
      </c>
      <c r="C88" s="99">
        <v>252</v>
      </c>
      <c r="D88" s="100" t="s">
        <v>177</v>
      </c>
      <c r="E88" s="48">
        <v>39</v>
      </c>
      <c r="F88" s="48">
        <v>78</v>
      </c>
      <c r="G88" s="48">
        <v>80</v>
      </c>
      <c r="H88" s="48">
        <v>19</v>
      </c>
      <c r="I88" s="48">
        <v>207</v>
      </c>
      <c r="J88" s="101">
        <v>0</v>
      </c>
      <c r="K88" s="101">
        <v>4</v>
      </c>
      <c r="L88" s="101">
        <v>333</v>
      </c>
      <c r="M88" s="101">
        <v>86</v>
      </c>
      <c r="N88" s="101">
        <v>0</v>
      </c>
      <c r="O88" s="169"/>
      <c r="P88" s="167"/>
      <c r="Q88" s="67">
        <f t="shared" si="3"/>
        <v>423</v>
      </c>
      <c r="R88" s="67">
        <f t="shared" si="4"/>
        <v>423</v>
      </c>
      <c r="S88" s="67">
        <f t="shared" si="5"/>
        <v>423</v>
      </c>
    </row>
    <row r="89" spans="1:19" ht="25.5">
      <c r="A89" s="36" t="s">
        <v>68</v>
      </c>
      <c r="B89" s="98">
        <v>146</v>
      </c>
      <c r="C89" s="99">
        <v>100</v>
      </c>
      <c r="D89" s="100" t="s">
        <v>177</v>
      </c>
      <c r="E89" s="48">
        <v>15</v>
      </c>
      <c r="F89" s="48">
        <v>58</v>
      </c>
      <c r="G89" s="48">
        <v>63</v>
      </c>
      <c r="H89" s="48">
        <v>10</v>
      </c>
      <c r="I89" s="48">
        <v>100</v>
      </c>
      <c r="J89" s="101">
        <v>0</v>
      </c>
      <c r="K89" s="101">
        <v>20</v>
      </c>
      <c r="L89" s="101">
        <v>181</v>
      </c>
      <c r="M89" s="101">
        <v>45</v>
      </c>
      <c r="N89" s="101">
        <v>0</v>
      </c>
      <c r="O89" s="168" t="s">
        <v>245</v>
      </c>
      <c r="P89" s="166" t="s">
        <v>224</v>
      </c>
      <c r="Q89" s="67">
        <f t="shared" si="3"/>
        <v>246</v>
      </c>
      <c r="R89" s="67">
        <f t="shared" si="4"/>
        <v>246</v>
      </c>
      <c r="S89" s="67">
        <f t="shared" si="5"/>
        <v>246</v>
      </c>
    </row>
    <row r="90" spans="1:19" ht="38.25">
      <c r="A90" s="36" t="s">
        <v>369</v>
      </c>
      <c r="B90" s="98">
        <v>125</v>
      </c>
      <c r="C90" s="99">
        <v>98</v>
      </c>
      <c r="D90" s="100" t="s">
        <v>177</v>
      </c>
      <c r="E90" s="48">
        <v>6</v>
      </c>
      <c r="F90" s="48">
        <v>62</v>
      </c>
      <c r="G90" s="48">
        <v>76</v>
      </c>
      <c r="H90" s="48">
        <v>16</v>
      </c>
      <c r="I90" s="48">
        <v>63</v>
      </c>
      <c r="J90" s="101">
        <v>0</v>
      </c>
      <c r="K90" s="101">
        <v>19</v>
      </c>
      <c r="L90" s="101">
        <v>171</v>
      </c>
      <c r="M90" s="101">
        <v>33</v>
      </c>
      <c r="N90" s="101">
        <v>0</v>
      </c>
      <c r="O90" s="169"/>
      <c r="P90" s="167"/>
      <c r="Q90" s="67">
        <f t="shared" si="3"/>
        <v>223</v>
      </c>
      <c r="R90" s="67">
        <f t="shared" si="4"/>
        <v>223</v>
      </c>
      <c r="S90" s="67">
        <f t="shared" si="5"/>
        <v>223</v>
      </c>
    </row>
    <row r="91" spans="1:19" ht="25.5">
      <c r="A91" s="36" t="s">
        <v>68</v>
      </c>
      <c r="B91" s="98">
        <v>145</v>
      </c>
      <c r="C91" s="99">
        <v>223</v>
      </c>
      <c r="D91" s="100" t="s">
        <v>177</v>
      </c>
      <c r="E91" s="48">
        <v>31</v>
      </c>
      <c r="F91" s="48">
        <v>55</v>
      </c>
      <c r="G91" s="48">
        <v>66</v>
      </c>
      <c r="H91" s="48">
        <v>21</v>
      </c>
      <c r="I91" s="48">
        <v>195</v>
      </c>
      <c r="J91" s="101">
        <v>0</v>
      </c>
      <c r="K91" s="101">
        <v>7</v>
      </c>
      <c r="L91" s="101">
        <v>86</v>
      </c>
      <c r="M91" s="101">
        <v>275</v>
      </c>
      <c r="N91" s="101">
        <v>0</v>
      </c>
      <c r="O91" s="168" t="s">
        <v>299</v>
      </c>
      <c r="P91" s="166" t="s">
        <v>225</v>
      </c>
      <c r="Q91" s="67">
        <f t="shared" si="3"/>
        <v>368</v>
      </c>
      <c r="R91" s="67">
        <f t="shared" si="4"/>
        <v>368</v>
      </c>
      <c r="S91" s="67">
        <f t="shared" si="5"/>
        <v>368</v>
      </c>
    </row>
    <row r="92" spans="1:19" ht="38.25">
      <c r="A92" s="36" t="s">
        <v>369</v>
      </c>
      <c r="B92" s="98">
        <v>164</v>
      </c>
      <c r="C92" s="99">
        <v>261</v>
      </c>
      <c r="D92" s="100" t="s">
        <v>177</v>
      </c>
      <c r="E92" s="48">
        <v>30</v>
      </c>
      <c r="F92" s="48">
        <v>79</v>
      </c>
      <c r="G92" s="48">
        <v>121</v>
      </c>
      <c r="H92" s="48">
        <v>29</v>
      </c>
      <c r="I92" s="48">
        <v>166</v>
      </c>
      <c r="J92" s="101">
        <v>0</v>
      </c>
      <c r="K92" s="101">
        <v>22</v>
      </c>
      <c r="L92" s="101">
        <v>148</v>
      </c>
      <c r="M92" s="101">
        <v>255</v>
      </c>
      <c r="N92" s="101">
        <v>0</v>
      </c>
      <c r="O92" s="169"/>
      <c r="P92" s="167"/>
      <c r="Q92" s="67">
        <f t="shared" si="3"/>
        <v>425</v>
      </c>
      <c r="R92" s="67">
        <f t="shared" si="4"/>
        <v>425</v>
      </c>
      <c r="S92" s="67">
        <f t="shared" si="5"/>
        <v>425</v>
      </c>
    </row>
    <row r="93" spans="1:19" ht="25.5">
      <c r="A93" s="36" t="s">
        <v>68</v>
      </c>
      <c r="B93" s="98">
        <v>139</v>
      </c>
      <c r="C93" s="99">
        <v>173</v>
      </c>
      <c r="D93" s="100" t="s">
        <v>177</v>
      </c>
      <c r="E93" s="48">
        <v>15</v>
      </c>
      <c r="F93" s="48">
        <v>64</v>
      </c>
      <c r="G93" s="48">
        <v>74</v>
      </c>
      <c r="H93" s="48">
        <v>11</v>
      </c>
      <c r="I93" s="48">
        <v>148</v>
      </c>
      <c r="J93" s="101">
        <v>0</v>
      </c>
      <c r="K93" s="101">
        <v>28</v>
      </c>
      <c r="L93" s="101">
        <v>256</v>
      </c>
      <c r="M93" s="101">
        <v>28</v>
      </c>
      <c r="N93" s="101">
        <v>0</v>
      </c>
      <c r="O93" s="168" t="s">
        <v>300</v>
      </c>
      <c r="P93" s="166" t="s">
        <v>225</v>
      </c>
      <c r="Q93" s="67">
        <f t="shared" si="3"/>
        <v>312</v>
      </c>
      <c r="R93" s="67">
        <f t="shared" si="4"/>
        <v>312</v>
      </c>
      <c r="S93" s="67">
        <f t="shared" si="5"/>
        <v>312</v>
      </c>
    </row>
    <row r="94" spans="1:19" ht="38.25">
      <c r="A94" s="36" t="s">
        <v>369</v>
      </c>
      <c r="B94" s="98">
        <v>306</v>
      </c>
      <c r="C94" s="99">
        <v>487</v>
      </c>
      <c r="D94" s="100" t="s">
        <v>177</v>
      </c>
      <c r="E94" s="48">
        <v>11</v>
      </c>
      <c r="F94" s="48">
        <v>246</v>
      </c>
      <c r="G94" s="48">
        <v>292</v>
      </c>
      <c r="H94" s="48">
        <v>41</v>
      </c>
      <c r="I94" s="48">
        <v>203</v>
      </c>
      <c r="J94" s="101">
        <v>0</v>
      </c>
      <c r="K94" s="101">
        <v>100</v>
      </c>
      <c r="L94" s="101">
        <v>513</v>
      </c>
      <c r="M94" s="101">
        <v>180</v>
      </c>
      <c r="N94" s="101">
        <v>0</v>
      </c>
      <c r="O94" s="169"/>
      <c r="P94" s="167"/>
      <c r="Q94" s="67">
        <f t="shared" si="3"/>
        <v>793</v>
      </c>
      <c r="R94" s="67">
        <f t="shared" si="4"/>
        <v>793</v>
      </c>
      <c r="S94" s="67">
        <f t="shared" si="5"/>
        <v>793</v>
      </c>
    </row>
    <row r="95" spans="1:19" ht="25.5">
      <c r="A95" s="36" t="s">
        <v>68</v>
      </c>
      <c r="B95" s="98">
        <v>276</v>
      </c>
      <c r="C95" s="99">
        <v>371</v>
      </c>
      <c r="D95" s="100" t="s">
        <v>177</v>
      </c>
      <c r="E95" s="48">
        <v>40</v>
      </c>
      <c r="F95" s="48">
        <v>168</v>
      </c>
      <c r="G95" s="48">
        <v>231</v>
      </c>
      <c r="H95" s="48">
        <v>32</v>
      </c>
      <c r="I95" s="48">
        <v>176</v>
      </c>
      <c r="J95" s="101">
        <v>0</v>
      </c>
      <c r="K95" s="101">
        <v>50</v>
      </c>
      <c r="L95" s="101">
        <v>540</v>
      </c>
      <c r="M95" s="101">
        <v>57</v>
      </c>
      <c r="N95" s="101">
        <v>0</v>
      </c>
      <c r="O95" s="168" t="s">
        <v>258</v>
      </c>
      <c r="P95" s="166" t="s">
        <v>225</v>
      </c>
      <c r="Q95" s="67">
        <f t="shared" si="3"/>
        <v>647</v>
      </c>
      <c r="R95" s="67">
        <f t="shared" si="4"/>
        <v>647</v>
      </c>
      <c r="S95" s="67">
        <f t="shared" si="5"/>
        <v>647</v>
      </c>
    </row>
    <row r="96" spans="1:19" ht="38.25">
      <c r="A96" s="36" t="s">
        <v>369</v>
      </c>
      <c r="B96" s="98">
        <v>1452</v>
      </c>
      <c r="C96" s="99">
        <v>1902</v>
      </c>
      <c r="D96" s="100" t="s">
        <v>177</v>
      </c>
      <c r="E96" s="48">
        <v>188</v>
      </c>
      <c r="F96" s="48">
        <v>1080</v>
      </c>
      <c r="G96" s="48">
        <v>1121</v>
      </c>
      <c r="H96" s="48">
        <v>173</v>
      </c>
      <c r="I96" s="48">
        <v>792</v>
      </c>
      <c r="J96" s="101">
        <v>1</v>
      </c>
      <c r="K96" s="101">
        <v>104</v>
      </c>
      <c r="L96" s="101">
        <v>3030</v>
      </c>
      <c r="M96" s="101">
        <v>219</v>
      </c>
      <c r="N96" s="101">
        <v>0</v>
      </c>
      <c r="O96" s="169"/>
      <c r="P96" s="167"/>
      <c r="Q96" s="67">
        <f t="shared" si="3"/>
        <v>3354</v>
      </c>
      <c r="R96" s="67">
        <f t="shared" si="4"/>
        <v>3354</v>
      </c>
      <c r="S96" s="67">
        <f t="shared" si="5"/>
        <v>3354</v>
      </c>
    </row>
    <row r="97" spans="1:19" ht="25.5">
      <c r="A97" s="36" t="s">
        <v>68</v>
      </c>
      <c r="B97" s="98">
        <v>215</v>
      </c>
      <c r="C97" s="99">
        <v>237</v>
      </c>
      <c r="D97" s="100" t="s">
        <v>177</v>
      </c>
      <c r="E97" s="48">
        <v>29</v>
      </c>
      <c r="F97" s="48">
        <v>113</v>
      </c>
      <c r="G97" s="48">
        <v>116</v>
      </c>
      <c r="H97" s="48">
        <v>34</v>
      </c>
      <c r="I97" s="48">
        <v>160</v>
      </c>
      <c r="J97" s="101">
        <v>0</v>
      </c>
      <c r="K97" s="101">
        <v>165</v>
      </c>
      <c r="L97" s="101">
        <v>281</v>
      </c>
      <c r="M97" s="101">
        <v>6</v>
      </c>
      <c r="N97" s="101">
        <v>0</v>
      </c>
      <c r="O97" s="168" t="s">
        <v>246</v>
      </c>
      <c r="P97" s="166" t="s">
        <v>225</v>
      </c>
      <c r="Q97" s="67">
        <f t="shared" si="3"/>
        <v>452</v>
      </c>
      <c r="R97" s="67">
        <f t="shared" si="4"/>
        <v>452</v>
      </c>
      <c r="S97" s="67">
        <f t="shared" si="5"/>
        <v>452</v>
      </c>
    </row>
    <row r="98" spans="1:19" ht="38.25">
      <c r="A98" s="36" t="s">
        <v>369</v>
      </c>
      <c r="B98" s="98">
        <v>971</v>
      </c>
      <c r="C98" s="99">
        <v>2347</v>
      </c>
      <c r="D98" s="100" t="s">
        <v>177</v>
      </c>
      <c r="E98" s="48">
        <v>248</v>
      </c>
      <c r="F98" s="48">
        <v>1318</v>
      </c>
      <c r="G98" s="48">
        <v>1037</v>
      </c>
      <c r="H98" s="48">
        <v>184</v>
      </c>
      <c r="I98" s="48">
        <v>531</v>
      </c>
      <c r="J98" s="101">
        <v>0</v>
      </c>
      <c r="K98" s="101">
        <v>274</v>
      </c>
      <c r="L98" s="101">
        <v>3015</v>
      </c>
      <c r="M98" s="101">
        <v>29</v>
      </c>
      <c r="N98" s="101">
        <v>0</v>
      </c>
      <c r="O98" s="169"/>
      <c r="P98" s="167"/>
      <c r="Q98" s="67">
        <f t="shared" si="3"/>
        <v>3318</v>
      </c>
      <c r="R98" s="67">
        <f t="shared" si="4"/>
        <v>3318</v>
      </c>
      <c r="S98" s="67">
        <f t="shared" si="5"/>
        <v>3318</v>
      </c>
    </row>
    <row r="99" spans="1:19" ht="25.5">
      <c r="A99" s="36" t="s">
        <v>68</v>
      </c>
      <c r="B99" s="98">
        <v>21</v>
      </c>
      <c r="C99" s="99">
        <v>23</v>
      </c>
      <c r="D99" s="100" t="s">
        <v>177</v>
      </c>
      <c r="E99" s="48">
        <v>2</v>
      </c>
      <c r="F99" s="48">
        <v>9</v>
      </c>
      <c r="G99" s="48">
        <v>15</v>
      </c>
      <c r="H99" s="48">
        <v>1</v>
      </c>
      <c r="I99" s="48">
        <v>17</v>
      </c>
      <c r="J99" s="101">
        <v>0</v>
      </c>
      <c r="K99" s="101">
        <v>11</v>
      </c>
      <c r="L99" s="101">
        <v>32</v>
      </c>
      <c r="M99" s="101">
        <v>1</v>
      </c>
      <c r="N99" s="101">
        <v>0</v>
      </c>
      <c r="O99" s="168" t="s">
        <v>603</v>
      </c>
      <c r="P99" s="148" t="s">
        <v>225</v>
      </c>
      <c r="Q99" s="67">
        <f t="shared" si="3"/>
        <v>44</v>
      </c>
      <c r="R99" s="67">
        <f t="shared" si="4"/>
        <v>44</v>
      </c>
      <c r="S99" s="67">
        <f t="shared" si="5"/>
        <v>44</v>
      </c>
    </row>
    <row r="100" spans="1:19" ht="38.25">
      <c r="A100" s="36" t="s">
        <v>369</v>
      </c>
      <c r="B100" s="98">
        <v>36</v>
      </c>
      <c r="C100" s="99">
        <v>18</v>
      </c>
      <c r="D100" s="100" t="s">
        <v>177</v>
      </c>
      <c r="E100" s="48">
        <v>0</v>
      </c>
      <c r="F100" s="48">
        <v>8</v>
      </c>
      <c r="G100" s="48">
        <v>27</v>
      </c>
      <c r="H100" s="48">
        <v>6</v>
      </c>
      <c r="I100" s="48">
        <v>13</v>
      </c>
      <c r="J100" s="101">
        <v>0</v>
      </c>
      <c r="K100" s="101">
        <v>11</v>
      </c>
      <c r="L100" s="101">
        <v>40</v>
      </c>
      <c r="M100" s="101">
        <v>3</v>
      </c>
      <c r="N100" s="101">
        <v>0</v>
      </c>
      <c r="O100" s="169"/>
      <c r="P100" s="148"/>
      <c r="Q100" s="67">
        <f t="shared" si="3"/>
        <v>54</v>
      </c>
      <c r="R100" s="67">
        <f t="shared" si="4"/>
        <v>54</v>
      </c>
      <c r="S100" s="67">
        <f t="shared" si="5"/>
        <v>54</v>
      </c>
    </row>
    <row r="101" spans="1:19" ht="25.5">
      <c r="A101" s="36" t="s">
        <v>68</v>
      </c>
      <c r="B101" s="98">
        <v>216</v>
      </c>
      <c r="C101" s="99">
        <v>266</v>
      </c>
      <c r="D101" s="100" t="s">
        <v>177</v>
      </c>
      <c r="E101" s="48">
        <v>36</v>
      </c>
      <c r="F101" s="48">
        <v>123</v>
      </c>
      <c r="G101" s="48">
        <v>110</v>
      </c>
      <c r="H101" s="48">
        <v>26</v>
      </c>
      <c r="I101" s="48">
        <v>187</v>
      </c>
      <c r="J101" s="101">
        <v>0</v>
      </c>
      <c r="K101" s="101">
        <v>160</v>
      </c>
      <c r="L101" s="101">
        <v>274</v>
      </c>
      <c r="M101" s="101">
        <v>48</v>
      </c>
      <c r="N101" s="101">
        <v>0</v>
      </c>
      <c r="O101" s="168" t="s">
        <v>576</v>
      </c>
      <c r="P101" s="166" t="s">
        <v>225</v>
      </c>
      <c r="Q101" s="67">
        <f t="shared" si="3"/>
        <v>482</v>
      </c>
      <c r="R101" s="67">
        <f t="shared" si="4"/>
        <v>482</v>
      </c>
      <c r="S101" s="67">
        <f t="shared" si="5"/>
        <v>482</v>
      </c>
    </row>
    <row r="102" spans="1:19" ht="38.25">
      <c r="A102" s="36" t="s">
        <v>369</v>
      </c>
      <c r="B102" s="98">
        <v>194</v>
      </c>
      <c r="C102" s="99">
        <v>274</v>
      </c>
      <c r="D102" s="100" t="s">
        <v>177</v>
      </c>
      <c r="E102" s="48">
        <v>29</v>
      </c>
      <c r="F102" s="48">
        <v>121</v>
      </c>
      <c r="G102" s="48">
        <v>128</v>
      </c>
      <c r="H102" s="48">
        <v>30</v>
      </c>
      <c r="I102" s="48">
        <v>160</v>
      </c>
      <c r="J102" s="101">
        <v>0</v>
      </c>
      <c r="K102" s="101">
        <v>154</v>
      </c>
      <c r="L102" s="101">
        <v>276</v>
      </c>
      <c r="M102" s="101">
        <v>38</v>
      </c>
      <c r="N102" s="101">
        <v>0</v>
      </c>
      <c r="O102" s="169"/>
      <c r="P102" s="167"/>
      <c r="Q102" s="67">
        <f t="shared" si="3"/>
        <v>468</v>
      </c>
      <c r="R102" s="67">
        <f t="shared" si="4"/>
        <v>468</v>
      </c>
      <c r="S102" s="67">
        <f t="shared" si="5"/>
        <v>468</v>
      </c>
    </row>
    <row r="103" spans="1:19" ht="25.5">
      <c r="A103" s="33" t="s">
        <v>71</v>
      </c>
      <c r="B103" s="98">
        <v>182</v>
      </c>
      <c r="C103" s="99">
        <v>220</v>
      </c>
      <c r="D103" s="100" t="s">
        <v>177</v>
      </c>
      <c r="E103" s="48">
        <v>21</v>
      </c>
      <c r="F103" s="48">
        <v>97</v>
      </c>
      <c r="G103" s="48">
        <v>84</v>
      </c>
      <c r="H103" s="48">
        <v>15</v>
      </c>
      <c r="I103" s="48">
        <v>185</v>
      </c>
      <c r="J103" s="101">
        <v>0</v>
      </c>
      <c r="K103" s="101">
        <v>106</v>
      </c>
      <c r="L103" s="101">
        <v>237</v>
      </c>
      <c r="M103" s="101">
        <v>59</v>
      </c>
      <c r="N103" s="101">
        <v>0</v>
      </c>
      <c r="O103" s="168" t="s">
        <v>259</v>
      </c>
      <c r="P103" s="166" t="s">
        <v>226</v>
      </c>
      <c r="Q103" s="67">
        <f t="shared" si="3"/>
        <v>402</v>
      </c>
      <c r="R103" s="67">
        <f t="shared" si="4"/>
        <v>402</v>
      </c>
      <c r="S103" s="67">
        <f t="shared" si="5"/>
        <v>402</v>
      </c>
    </row>
    <row r="104" spans="1:19" ht="38.25">
      <c r="A104" s="68" t="s">
        <v>369</v>
      </c>
      <c r="B104" s="98">
        <v>497</v>
      </c>
      <c r="C104" s="99">
        <v>871</v>
      </c>
      <c r="D104" s="100" t="s">
        <v>177</v>
      </c>
      <c r="E104" s="48">
        <v>82</v>
      </c>
      <c r="F104" s="48">
        <v>390</v>
      </c>
      <c r="G104" s="48">
        <v>402</v>
      </c>
      <c r="H104" s="48">
        <v>68</v>
      </c>
      <c r="I104" s="48">
        <v>426</v>
      </c>
      <c r="J104" s="101">
        <v>0</v>
      </c>
      <c r="K104" s="101">
        <v>282</v>
      </c>
      <c r="L104" s="101">
        <v>911</v>
      </c>
      <c r="M104" s="101">
        <v>175</v>
      </c>
      <c r="N104" s="101">
        <v>0</v>
      </c>
      <c r="O104" s="169"/>
      <c r="P104" s="167"/>
      <c r="Q104" s="67">
        <f t="shared" si="3"/>
        <v>1368</v>
      </c>
      <c r="R104" s="67">
        <f t="shared" si="4"/>
        <v>1368</v>
      </c>
      <c r="S104" s="67">
        <f t="shared" si="5"/>
        <v>1368</v>
      </c>
    </row>
    <row r="105" spans="1:19" ht="25.5">
      <c r="A105" s="36" t="s">
        <v>68</v>
      </c>
      <c r="B105" s="98">
        <v>334</v>
      </c>
      <c r="C105" s="99">
        <v>208</v>
      </c>
      <c r="D105" s="100" t="s">
        <v>177</v>
      </c>
      <c r="E105" s="48">
        <v>9</v>
      </c>
      <c r="F105" s="48">
        <v>106</v>
      </c>
      <c r="G105" s="48">
        <v>201</v>
      </c>
      <c r="H105" s="48">
        <v>30</v>
      </c>
      <c r="I105" s="48">
        <v>196</v>
      </c>
      <c r="J105" s="101">
        <v>0</v>
      </c>
      <c r="K105" s="101">
        <v>60</v>
      </c>
      <c r="L105" s="101">
        <v>455</v>
      </c>
      <c r="M105" s="101">
        <v>27</v>
      </c>
      <c r="N105" s="101">
        <v>0</v>
      </c>
      <c r="O105" s="168" t="s">
        <v>247</v>
      </c>
      <c r="P105" s="166" t="s">
        <v>226</v>
      </c>
      <c r="Q105" s="67">
        <f t="shared" si="3"/>
        <v>542</v>
      </c>
      <c r="R105" s="67">
        <f t="shared" si="4"/>
        <v>542</v>
      </c>
      <c r="S105" s="67">
        <f t="shared" si="5"/>
        <v>542</v>
      </c>
    </row>
    <row r="106" spans="1:19" ht="38.25">
      <c r="A106" s="36" t="s">
        <v>369</v>
      </c>
      <c r="B106" s="98">
        <v>3383</v>
      </c>
      <c r="C106" s="99">
        <v>2612</v>
      </c>
      <c r="D106" s="100" t="s">
        <v>177</v>
      </c>
      <c r="E106" s="48">
        <v>306</v>
      </c>
      <c r="F106" s="48">
        <v>1379</v>
      </c>
      <c r="G106" s="48">
        <v>1946</v>
      </c>
      <c r="H106" s="48">
        <v>287</v>
      </c>
      <c r="I106" s="48">
        <v>2077</v>
      </c>
      <c r="J106" s="101">
        <v>0</v>
      </c>
      <c r="K106" s="101">
        <v>612</v>
      </c>
      <c r="L106" s="101">
        <v>5268</v>
      </c>
      <c r="M106" s="101">
        <v>113</v>
      </c>
      <c r="N106" s="101">
        <v>2</v>
      </c>
      <c r="O106" s="169"/>
      <c r="P106" s="167"/>
      <c r="Q106" s="67">
        <f t="shared" si="3"/>
        <v>5995</v>
      </c>
      <c r="R106" s="67">
        <f t="shared" si="4"/>
        <v>5995</v>
      </c>
      <c r="S106" s="67">
        <f t="shared" si="5"/>
        <v>5995</v>
      </c>
    </row>
    <row r="107" spans="1:19" ht="25.5">
      <c r="A107" s="36" t="s">
        <v>68</v>
      </c>
      <c r="B107" s="98">
        <v>246</v>
      </c>
      <c r="C107" s="99">
        <v>311</v>
      </c>
      <c r="D107" s="100" t="s">
        <v>177</v>
      </c>
      <c r="E107" s="48">
        <v>23</v>
      </c>
      <c r="F107" s="48">
        <v>183</v>
      </c>
      <c r="G107" s="48">
        <v>167</v>
      </c>
      <c r="H107" s="48">
        <v>21</v>
      </c>
      <c r="I107" s="48">
        <v>163</v>
      </c>
      <c r="J107" s="101">
        <v>0</v>
      </c>
      <c r="K107" s="101">
        <v>19</v>
      </c>
      <c r="L107" s="101">
        <v>522</v>
      </c>
      <c r="M107" s="101">
        <v>16</v>
      </c>
      <c r="N107" s="101">
        <v>0</v>
      </c>
      <c r="O107" s="168" t="s">
        <v>248</v>
      </c>
      <c r="P107" s="166" t="s">
        <v>226</v>
      </c>
      <c r="Q107" s="67">
        <f t="shared" si="3"/>
        <v>557</v>
      </c>
      <c r="R107" s="67">
        <f t="shared" si="4"/>
        <v>557</v>
      </c>
      <c r="S107" s="67">
        <f t="shared" si="5"/>
        <v>557</v>
      </c>
    </row>
    <row r="108" spans="1:19" ht="38.25">
      <c r="A108" s="36" t="s">
        <v>369</v>
      </c>
      <c r="B108" s="98">
        <v>575</v>
      </c>
      <c r="C108" s="99">
        <v>798</v>
      </c>
      <c r="D108" s="100" t="s">
        <v>177</v>
      </c>
      <c r="E108" s="48">
        <v>100</v>
      </c>
      <c r="F108" s="48">
        <v>434</v>
      </c>
      <c r="G108" s="48">
        <v>410</v>
      </c>
      <c r="H108" s="48">
        <v>46</v>
      </c>
      <c r="I108" s="48">
        <v>383</v>
      </c>
      <c r="J108" s="101">
        <v>0</v>
      </c>
      <c r="K108" s="101">
        <v>62</v>
      </c>
      <c r="L108" s="101">
        <v>1277</v>
      </c>
      <c r="M108" s="101">
        <v>34</v>
      </c>
      <c r="N108" s="101">
        <v>0</v>
      </c>
      <c r="O108" s="169"/>
      <c r="P108" s="167"/>
      <c r="Q108" s="67">
        <f t="shared" si="3"/>
        <v>1373</v>
      </c>
      <c r="R108" s="67">
        <f t="shared" si="4"/>
        <v>1373</v>
      </c>
      <c r="S108" s="67">
        <f t="shared" si="5"/>
        <v>1373</v>
      </c>
    </row>
    <row r="109" spans="1:19" ht="25.5">
      <c r="A109" s="33" t="s">
        <v>71</v>
      </c>
      <c r="B109" s="98">
        <v>246</v>
      </c>
      <c r="C109" s="99">
        <v>185</v>
      </c>
      <c r="D109" s="100" t="s">
        <v>177</v>
      </c>
      <c r="E109" s="48">
        <v>3</v>
      </c>
      <c r="F109" s="48">
        <v>103</v>
      </c>
      <c r="G109" s="48">
        <v>159</v>
      </c>
      <c r="H109" s="48">
        <v>37</v>
      </c>
      <c r="I109" s="48">
        <v>129</v>
      </c>
      <c r="J109" s="101">
        <v>0</v>
      </c>
      <c r="K109" s="101">
        <v>125</v>
      </c>
      <c r="L109" s="101">
        <v>188</v>
      </c>
      <c r="M109" s="101">
        <v>118</v>
      </c>
      <c r="N109" s="101">
        <v>0</v>
      </c>
      <c r="O109" s="168" t="s">
        <v>260</v>
      </c>
      <c r="P109" s="166" t="s">
        <v>227</v>
      </c>
      <c r="Q109" s="67">
        <f t="shared" si="3"/>
        <v>431</v>
      </c>
      <c r="R109" s="67">
        <f t="shared" si="4"/>
        <v>431</v>
      </c>
      <c r="S109" s="67">
        <f t="shared" si="5"/>
        <v>431</v>
      </c>
    </row>
    <row r="110" spans="1:19" ht="38.25">
      <c r="A110" s="68" t="s">
        <v>412</v>
      </c>
      <c r="B110" s="98">
        <v>813</v>
      </c>
      <c r="C110" s="99">
        <v>925</v>
      </c>
      <c r="D110" s="100" t="s">
        <v>177</v>
      </c>
      <c r="E110" s="48">
        <v>67</v>
      </c>
      <c r="F110" s="48">
        <v>424</v>
      </c>
      <c r="G110" s="48">
        <v>682</v>
      </c>
      <c r="H110" s="48">
        <v>189</v>
      </c>
      <c r="I110" s="48">
        <v>376</v>
      </c>
      <c r="J110" s="101">
        <v>0</v>
      </c>
      <c r="K110" s="101">
        <v>176</v>
      </c>
      <c r="L110" s="101">
        <v>1327</v>
      </c>
      <c r="M110" s="101">
        <v>235</v>
      </c>
      <c r="N110" s="101">
        <v>0</v>
      </c>
      <c r="O110" s="169"/>
      <c r="P110" s="167"/>
      <c r="Q110" s="67">
        <f t="shared" si="3"/>
        <v>1738</v>
      </c>
      <c r="R110" s="67">
        <f t="shared" si="4"/>
        <v>1738</v>
      </c>
      <c r="S110" s="67">
        <f t="shared" si="5"/>
        <v>1738</v>
      </c>
    </row>
    <row r="111" spans="1:19" ht="25.5">
      <c r="A111" s="36" t="s">
        <v>68</v>
      </c>
      <c r="B111" s="98">
        <v>490</v>
      </c>
      <c r="C111" s="99">
        <v>316</v>
      </c>
      <c r="D111" s="100" t="s">
        <v>177</v>
      </c>
      <c r="E111" s="48">
        <v>23</v>
      </c>
      <c r="F111" s="48">
        <v>184</v>
      </c>
      <c r="G111" s="48">
        <v>230</v>
      </c>
      <c r="H111" s="48">
        <v>25</v>
      </c>
      <c r="I111" s="48">
        <v>344</v>
      </c>
      <c r="J111" s="101">
        <v>0</v>
      </c>
      <c r="K111" s="101">
        <v>87</v>
      </c>
      <c r="L111" s="101">
        <v>685</v>
      </c>
      <c r="M111" s="101">
        <v>34</v>
      </c>
      <c r="N111" s="101">
        <v>0</v>
      </c>
      <c r="O111" s="168" t="s">
        <v>301</v>
      </c>
      <c r="P111" s="166" t="s">
        <v>228</v>
      </c>
      <c r="Q111" s="67">
        <f t="shared" si="3"/>
        <v>806</v>
      </c>
      <c r="R111" s="67">
        <f t="shared" si="4"/>
        <v>806</v>
      </c>
      <c r="S111" s="67">
        <f t="shared" si="5"/>
        <v>806</v>
      </c>
    </row>
    <row r="112" spans="1:19" ht="38.25">
      <c r="A112" s="36" t="s">
        <v>369</v>
      </c>
      <c r="B112" s="98">
        <v>908</v>
      </c>
      <c r="C112" s="99">
        <v>604</v>
      </c>
      <c r="D112" s="100" t="s">
        <v>177</v>
      </c>
      <c r="E112" s="48">
        <v>70</v>
      </c>
      <c r="F112" s="48">
        <v>301</v>
      </c>
      <c r="G112" s="48">
        <v>451</v>
      </c>
      <c r="H112" s="48">
        <v>50</v>
      </c>
      <c r="I112" s="48">
        <v>640</v>
      </c>
      <c r="J112" s="101">
        <v>0</v>
      </c>
      <c r="K112" s="101">
        <v>186</v>
      </c>
      <c r="L112" s="101">
        <v>1275</v>
      </c>
      <c r="M112" s="101">
        <v>51</v>
      </c>
      <c r="N112" s="101">
        <v>0</v>
      </c>
      <c r="O112" s="169"/>
      <c r="P112" s="167"/>
      <c r="Q112" s="67">
        <f t="shared" si="3"/>
        <v>1512</v>
      </c>
      <c r="R112" s="67">
        <f t="shared" si="4"/>
        <v>1512</v>
      </c>
      <c r="S112" s="67">
        <f t="shared" si="5"/>
        <v>1512</v>
      </c>
    </row>
    <row r="113" spans="1:19" ht="25.5">
      <c r="A113" s="33" t="s">
        <v>71</v>
      </c>
      <c r="B113" s="98">
        <v>288</v>
      </c>
      <c r="C113" s="99">
        <v>491</v>
      </c>
      <c r="D113" s="100" t="s">
        <v>177</v>
      </c>
      <c r="E113" s="48">
        <v>35</v>
      </c>
      <c r="F113" s="48">
        <v>262</v>
      </c>
      <c r="G113" s="48">
        <v>202</v>
      </c>
      <c r="H113" s="48">
        <v>19</v>
      </c>
      <c r="I113" s="48">
        <v>261</v>
      </c>
      <c r="J113" s="101">
        <v>0</v>
      </c>
      <c r="K113" s="101">
        <v>111</v>
      </c>
      <c r="L113" s="101">
        <v>644</v>
      </c>
      <c r="M113" s="101">
        <v>24</v>
      </c>
      <c r="N113" s="101">
        <v>0</v>
      </c>
      <c r="O113" s="168" t="s">
        <v>261</v>
      </c>
      <c r="P113" s="166" t="s">
        <v>228</v>
      </c>
      <c r="Q113" s="67">
        <f t="shared" si="3"/>
        <v>779</v>
      </c>
      <c r="R113" s="67">
        <f t="shared" si="4"/>
        <v>779</v>
      </c>
      <c r="S113" s="67">
        <f t="shared" si="5"/>
        <v>779</v>
      </c>
    </row>
    <row r="114" spans="1:19" ht="38.25">
      <c r="A114" s="68" t="s">
        <v>369</v>
      </c>
      <c r="B114" s="98">
        <v>863</v>
      </c>
      <c r="C114" s="99">
        <v>823</v>
      </c>
      <c r="D114" s="100" t="s">
        <v>177</v>
      </c>
      <c r="E114" s="48">
        <v>80</v>
      </c>
      <c r="F114" s="48">
        <v>537</v>
      </c>
      <c r="G114" s="48">
        <v>606</v>
      </c>
      <c r="H114" s="48">
        <v>67</v>
      </c>
      <c r="I114" s="48">
        <v>396</v>
      </c>
      <c r="J114" s="101">
        <v>0</v>
      </c>
      <c r="K114" s="101">
        <v>227</v>
      </c>
      <c r="L114" s="101">
        <v>1429</v>
      </c>
      <c r="M114" s="101">
        <v>30</v>
      </c>
      <c r="N114" s="101">
        <v>0</v>
      </c>
      <c r="O114" s="169"/>
      <c r="P114" s="167"/>
      <c r="Q114" s="67">
        <f t="shared" si="3"/>
        <v>1686</v>
      </c>
      <c r="R114" s="67">
        <f t="shared" si="4"/>
        <v>1686</v>
      </c>
      <c r="S114" s="67">
        <f t="shared" si="5"/>
        <v>1686</v>
      </c>
    </row>
    <row r="115" spans="1:19" ht="25.5">
      <c r="A115" s="33" t="s">
        <v>71</v>
      </c>
      <c r="B115" s="103">
        <v>375</v>
      </c>
      <c r="C115" s="116">
        <v>548</v>
      </c>
      <c r="D115" s="117" t="s">
        <v>177</v>
      </c>
      <c r="E115" s="118">
        <v>35</v>
      </c>
      <c r="F115" s="118">
        <v>288</v>
      </c>
      <c r="G115" s="118">
        <v>232</v>
      </c>
      <c r="H115" s="118">
        <v>20</v>
      </c>
      <c r="I115" s="118">
        <v>348</v>
      </c>
      <c r="J115" s="101">
        <v>0</v>
      </c>
      <c r="K115" s="101">
        <v>123</v>
      </c>
      <c r="L115" s="101">
        <v>782</v>
      </c>
      <c r="M115" s="101">
        <v>18</v>
      </c>
      <c r="N115" s="101">
        <v>0</v>
      </c>
      <c r="O115" s="174" t="s">
        <v>262</v>
      </c>
      <c r="P115" s="176" t="s">
        <v>228</v>
      </c>
      <c r="Q115" s="67">
        <f t="shared" si="3"/>
        <v>923</v>
      </c>
      <c r="R115" s="67">
        <f t="shared" si="4"/>
        <v>923</v>
      </c>
      <c r="S115" s="67">
        <f t="shared" si="5"/>
        <v>923</v>
      </c>
    </row>
    <row r="116" spans="1:19" ht="25.5">
      <c r="A116" s="33" t="s">
        <v>413</v>
      </c>
      <c r="B116" s="103">
        <v>875</v>
      </c>
      <c r="C116" s="116">
        <v>966</v>
      </c>
      <c r="D116" s="117" t="s">
        <v>177</v>
      </c>
      <c r="E116" s="118">
        <v>161</v>
      </c>
      <c r="F116" s="118">
        <v>569</v>
      </c>
      <c r="G116" s="118">
        <v>635</v>
      </c>
      <c r="H116" s="118">
        <v>52</v>
      </c>
      <c r="I116" s="118">
        <v>424</v>
      </c>
      <c r="J116" s="101">
        <v>0</v>
      </c>
      <c r="K116" s="101">
        <v>612</v>
      </c>
      <c r="L116" s="101">
        <v>1200</v>
      </c>
      <c r="M116" s="101">
        <v>28</v>
      </c>
      <c r="N116" s="101">
        <v>1</v>
      </c>
      <c r="O116" s="175"/>
      <c r="P116" s="177"/>
      <c r="Q116" s="67">
        <f t="shared" si="3"/>
        <v>1841</v>
      </c>
      <c r="R116" s="67">
        <f t="shared" si="4"/>
        <v>1841</v>
      </c>
      <c r="S116" s="67">
        <f t="shared" si="5"/>
        <v>1841</v>
      </c>
    </row>
    <row r="117" spans="1:19" ht="25.5">
      <c r="A117" s="36" t="s">
        <v>68</v>
      </c>
      <c r="B117" s="98">
        <v>253</v>
      </c>
      <c r="C117" s="99">
        <v>341</v>
      </c>
      <c r="D117" s="100" t="s">
        <v>177</v>
      </c>
      <c r="E117" s="48">
        <v>26</v>
      </c>
      <c r="F117" s="48">
        <v>179</v>
      </c>
      <c r="G117" s="48">
        <v>192</v>
      </c>
      <c r="H117" s="48">
        <v>13</v>
      </c>
      <c r="I117" s="48">
        <v>184</v>
      </c>
      <c r="J117" s="101">
        <v>0</v>
      </c>
      <c r="K117" s="101">
        <v>4</v>
      </c>
      <c r="L117" s="101">
        <v>517</v>
      </c>
      <c r="M117" s="101">
        <v>73</v>
      </c>
      <c r="N117" s="101">
        <v>0</v>
      </c>
      <c r="O117" s="168" t="s">
        <v>249</v>
      </c>
      <c r="P117" s="166" t="s">
        <v>230</v>
      </c>
      <c r="Q117" s="67">
        <f t="shared" si="3"/>
        <v>594</v>
      </c>
      <c r="R117" s="67">
        <f t="shared" si="4"/>
        <v>594</v>
      </c>
      <c r="S117" s="67">
        <f t="shared" si="5"/>
        <v>594</v>
      </c>
    </row>
    <row r="118" spans="1:19" ht="38.25">
      <c r="A118" s="36" t="s">
        <v>369</v>
      </c>
      <c r="B118" s="98">
        <v>911</v>
      </c>
      <c r="C118" s="99">
        <v>508</v>
      </c>
      <c r="D118" s="100" t="s">
        <v>177</v>
      </c>
      <c r="E118" s="48">
        <v>45</v>
      </c>
      <c r="F118" s="48">
        <v>493</v>
      </c>
      <c r="G118" s="48">
        <v>457</v>
      </c>
      <c r="H118" s="48">
        <v>41</v>
      </c>
      <c r="I118" s="48">
        <v>383</v>
      </c>
      <c r="J118" s="101">
        <v>0</v>
      </c>
      <c r="K118" s="101">
        <v>3</v>
      </c>
      <c r="L118" s="101">
        <v>1296</v>
      </c>
      <c r="M118" s="101">
        <v>120</v>
      </c>
      <c r="N118" s="101">
        <v>0</v>
      </c>
      <c r="O118" s="169"/>
      <c r="P118" s="167"/>
      <c r="Q118" s="67">
        <f t="shared" si="3"/>
        <v>1419</v>
      </c>
      <c r="R118" s="67">
        <f t="shared" si="4"/>
        <v>1419</v>
      </c>
      <c r="S118" s="67">
        <f t="shared" si="5"/>
        <v>1419</v>
      </c>
    </row>
    <row r="119" spans="1:19" ht="25.5">
      <c r="A119" s="36" t="s">
        <v>68</v>
      </c>
      <c r="B119" s="98">
        <v>178</v>
      </c>
      <c r="C119" s="99">
        <v>130</v>
      </c>
      <c r="D119" s="100" t="s">
        <v>177</v>
      </c>
      <c r="E119" s="48">
        <v>28</v>
      </c>
      <c r="F119" s="48">
        <v>77</v>
      </c>
      <c r="G119" s="48">
        <v>119</v>
      </c>
      <c r="H119" s="48">
        <v>13</v>
      </c>
      <c r="I119" s="48">
        <v>71</v>
      </c>
      <c r="J119" s="101">
        <v>0</v>
      </c>
      <c r="K119" s="101">
        <v>1</v>
      </c>
      <c r="L119" s="101">
        <v>284</v>
      </c>
      <c r="M119" s="101">
        <v>23</v>
      </c>
      <c r="N119" s="101">
        <v>0</v>
      </c>
      <c r="O119" s="168" t="s">
        <v>272</v>
      </c>
      <c r="P119" s="166" t="s">
        <v>230</v>
      </c>
      <c r="Q119" s="67">
        <f t="shared" si="3"/>
        <v>308</v>
      </c>
      <c r="R119" s="67">
        <f t="shared" si="4"/>
        <v>308</v>
      </c>
      <c r="S119" s="67">
        <f t="shared" si="5"/>
        <v>308</v>
      </c>
    </row>
    <row r="120" spans="1:19" ht="38.25">
      <c r="A120" s="36" t="s">
        <v>369</v>
      </c>
      <c r="B120" s="98">
        <v>216</v>
      </c>
      <c r="C120" s="99">
        <v>295</v>
      </c>
      <c r="D120" s="100" t="s">
        <v>177</v>
      </c>
      <c r="E120" s="48">
        <v>20</v>
      </c>
      <c r="F120" s="48">
        <v>160</v>
      </c>
      <c r="G120" s="48">
        <v>210</v>
      </c>
      <c r="H120" s="48">
        <v>19</v>
      </c>
      <c r="I120" s="48">
        <v>102</v>
      </c>
      <c r="J120" s="101">
        <v>0</v>
      </c>
      <c r="K120" s="101">
        <v>6</v>
      </c>
      <c r="L120" s="101">
        <v>431</v>
      </c>
      <c r="M120" s="101">
        <v>74</v>
      </c>
      <c r="N120" s="101">
        <v>0</v>
      </c>
      <c r="O120" s="169"/>
      <c r="P120" s="167"/>
      <c r="Q120" s="67">
        <f t="shared" si="3"/>
        <v>511</v>
      </c>
      <c r="R120" s="67">
        <f t="shared" si="4"/>
        <v>511</v>
      </c>
      <c r="S120" s="67">
        <f t="shared" si="5"/>
        <v>511</v>
      </c>
    </row>
    <row r="121" spans="1:19" ht="25.5">
      <c r="A121" s="36" t="s">
        <v>68</v>
      </c>
      <c r="B121" s="98">
        <v>187</v>
      </c>
      <c r="C121" s="99">
        <v>241</v>
      </c>
      <c r="D121" s="100" t="s">
        <v>177</v>
      </c>
      <c r="E121" s="48">
        <v>37</v>
      </c>
      <c r="F121" s="48">
        <v>124</v>
      </c>
      <c r="G121" s="48">
        <v>118</v>
      </c>
      <c r="H121" s="48">
        <v>18</v>
      </c>
      <c r="I121" s="48">
        <v>131</v>
      </c>
      <c r="J121" s="101">
        <v>0</v>
      </c>
      <c r="K121" s="101">
        <v>13</v>
      </c>
      <c r="L121" s="101">
        <v>315</v>
      </c>
      <c r="M121" s="101">
        <v>100</v>
      </c>
      <c r="N121" s="101">
        <v>0</v>
      </c>
      <c r="O121" s="168" t="s">
        <v>273</v>
      </c>
      <c r="P121" s="166" t="s">
        <v>230</v>
      </c>
      <c r="Q121" s="67">
        <f t="shared" si="3"/>
        <v>428</v>
      </c>
      <c r="R121" s="67">
        <f t="shared" si="4"/>
        <v>428</v>
      </c>
      <c r="S121" s="67">
        <f t="shared" si="5"/>
        <v>428</v>
      </c>
    </row>
    <row r="122" spans="1:19" ht="38.25">
      <c r="A122" s="36" t="s">
        <v>369</v>
      </c>
      <c r="B122" s="98">
        <v>128</v>
      </c>
      <c r="C122" s="99">
        <v>129</v>
      </c>
      <c r="D122" s="100" t="s">
        <v>177</v>
      </c>
      <c r="E122" s="48">
        <v>9</v>
      </c>
      <c r="F122" s="48">
        <v>62</v>
      </c>
      <c r="G122" s="48">
        <v>93</v>
      </c>
      <c r="H122" s="48">
        <v>9</v>
      </c>
      <c r="I122" s="48">
        <v>84</v>
      </c>
      <c r="J122" s="101">
        <v>0</v>
      </c>
      <c r="K122" s="101">
        <v>9</v>
      </c>
      <c r="L122" s="101">
        <v>187</v>
      </c>
      <c r="M122" s="101">
        <v>61</v>
      </c>
      <c r="N122" s="101">
        <v>0</v>
      </c>
      <c r="O122" s="169"/>
      <c r="P122" s="167"/>
      <c r="Q122" s="67">
        <f t="shared" si="3"/>
        <v>257</v>
      </c>
      <c r="R122" s="67">
        <f t="shared" si="4"/>
        <v>257</v>
      </c>
      <c r="S122" s="67">
        <f t="shared" si="5"/>
        <v>257</v>
      </c>
    </row>
    <row r="123" spans="1:19" ht="25.5">
      <c r="A123" s="36" t="s">
        <v>68</v>
      </c>
      <c r="B123" s="98">
        <v>81</v>
      </c>
      <c r="C123" s="99">
        <v>134</v>
      </c>
      <c r="D123" s="100" t="s">
        <v>177</v>
      </c>
      <c r="E123" s="48">
        <v>9</v>
      </c>
      <c r="F123" s="48">
        <v>55</v>
      </c>
      <c r="G123" s="48">
        <v>48</v>
      </c>
      <c r="H123" s="48">
        <v>6</v>
      </c>
      <c r="I123" s="48">
        <v>97</v>
      </c>
      <c r="J123" s="101">
        <v>0</v>
      </c>
      <c r="K123" s="101">
        <v>0</v>
      </c>
      <c r="L123" s="101">
        <v>125</v>
      </c>
      <c r="M123" s="101">
        <v>90</v>
      </c>
      <c r="N123" s="101">
        <v>0</v>
      </c>
      <c r="O123" s="168" t="s">
        <v>270</v>
      </c>
      <c r="P123" s="166" t="s">
        <v>230</v>
      </c>
      <c r="Q123" s="67">
        <f t="shared" si="3"/>
        <v>215</v>
      </c>
      <c r="R123" s="67">
        <f t="shared" si="4"/>
        <v>215</v>
      </c>
      <c r="S123" s="67">
        <f t="shared" si="5"/>
        <v>215</v>
      </c>
    </row>
    <row r="124" spans="1:19" ht="38.25">
      <c r="A124" s="36" t="s">
        <v>369</v>
      </c>
      <c r="B124" s="98">
        <v>71</v>
      </c>
      <c r="C124" s="99">
        <v>129</v>
      </c>
      <c r="D124" s="100" t="s">
        <v>177</v>
      </c>
      <c r="E124" s="48">
        <v>12</v>
      </c>
      <c r="F124" s="48">
        <v>59</v>
      </c>
      <c r="G124" s="48">
        <v>41</v>
      </c>
      <c r="H124" s="48">
        <v>4</v>
      </c>
      <c r="I124" s="48">
        <v>84</v>
      </c>
      <c r="J124" s="101">
        <v>0</v>
      </c>
      <c r="K124" s="101">
        <v>0</v>
      </c>
      <c r="L124" s="101">
        <v>114</v>
      </c>
      <c r="M124" s="101">
        <v>86</v>
      </c>
      <c r="N124" s="101">
        <v>0</v>
      </c>
      <c r="O124" s="169"/>
      <c r="P124" s="167"/>
      <c r="Q124" s="67">
        <f t="shared" si="3"/>
        <v>200</v>
      </c>
      <c r="R124" s="67">
        <f t="shared" si="4"/>
        <v>200</v>
      </c>
      <c r="S124" s="67">
        <f t="shared" si="5"/>
        <v>200</v>
      </c>
    </row>
    <row r="125" spans="1:19" ht="25.5">
      <c r="A125" s="36" t="s">
        <v>68</v>
      </c>
      <c r="B125" s="98">
        <v>303</v>
      </c>
      <c r="C125" s="99">
        <v>322</v>
      </c>
      <c r="D125" s="100" t="s">
        <v>177</v>
      </c>
      <c r="E125" s="48">
        <v>24</v>
      </c>
      <c r="F125" s="48">
        <v>126</v>
      </c>
      <c r="G125" s="48">
        <v>124</v>
      </c>
      <c r="H125" s="48">
        <v>10</v>
      </c>
      <c r="I125" s="48">
        <v>341</v>
      </c>
      <c r="J125" s="101">
        <v>0</v>
      </c>
      <c r="K125" s="101">
        <v>12</v>
      </c>
      <c r="L125" s="101">
        <v>550</v>
      </c>
      <c r="M125" s="101">
        <v>63</v>
      </c>
      <c r="N125" s="101">
        <v>0</v>
      </c>
      <c r="O125" s="168" t="s">
        <v>250</v>
      </c>
      <c r="P125" s="166" t="s">
        <v>230</v>
      </c>
      <c r="Q125" s="67">
        <f t="shared" si="3"/>
        <v>625</v>
      </c>
      <c r="R125" s="67">
        <f t="shared" si="4"/>
        <v>625</v>
      </c>
      <c r="S125" s="67">
        <f t="shared" si="5"/>
        <v>625</v>
      </c>
    </row>
    <row r="126" spans="1:19" ht="38.25">
      <c r="A126" s="36" t="s">
        <v>369</v>
      </c>
      <c r="B126" s="98">
        <v>634</v>
      </c>
      <c r="C126" s="99">
        <v>470</v>
      </c>
      <c r="D126" s="100" t="s">
        <v>177</v>
      </c>
      <c r="E126" s="48">
        <v>58</v>
      </c>
      <c r="F126" s="48">
        <v>281</v>
      </c>
      <c r="G126" s="48">
        <v>303</v>
      </c>
      <c r="H126" s="48">
        <v>40</v>
      </c>
      <c r="I126" s="48">
        <v>422</v>
      </c>
      <c r="J126" s="101">
        <v>0</v>
      </c>
      <c r="K126" s="101">
        <v>11</v>
      </c>
      <c r="L126" s="101">
        <v>1005</v>
      </c>
      <c r="M126" s="101">
        <v>88</v>
      </c>
      <c r="N126" s="101">
        <v>0</v>
      </c>
      <c r="O126" s="169"/>
      <c r="P126" s="167"/>
      <c r="Q126" s="67">
        <f t="shared" si="3"/>
        <v>1104</v>
      </c>
      <c r="R126" s="67">
        <f t="shared" si="4"/>
        <v>1104</v>
      </c>
      <c r="S126" s="67">
        <f t="shared" si="5"/>
        <v>1104</v>
      </c>
    </row>
    <row r="127" spans="1:19" ht="25.5">
      <c r="A127" s="36" t="s">
        <v>68</v>
      </c>
      <c r="B127" s="98">
        <v>165</v>
      </c>
      <c r="C127" s="99">
        <v>207</v>
      </c>
      <c r="D127" s="100" t="s">
        <v>177</v>
      </c>
      <c r="E127" s="48">
        <v>17</v>
      </c>
      <c r="F127" s="48">
        <v>125</v>
      </c>
      <c r="G127" s="48">
        <v>114</v>
      </c>
      <c r="H127" s="48">
        <v>10</v>
      </c>
      <c r="I127" s="48">
        <v>106</v>
      </c>
      <c r="J127" s="101">
        <v>1</v>
      </c>
      <c r="K127" s="101">
        <v>9</v>
      </c>
      <c r="L127" s="101">
        <v>207</v>
      </c>
      <c r="M127" s="101">
        <v>155</v>
      </c>
      <c r="N127" s="101">
        <v>0</v>
      </c>
      <c r="O127" s="168" t="s">
        <v>274</v>
      </c>
      <c r="P127" s="166" t="s">
        <v>231</v>
      </c>
      <c r="Q127" s="67">
        <f t="shared" si="3"/>
        <v>372</v>
      </c>
      <c r="R127" s="67">
        <f t="shared" si="4"/>
        <v>372</v>
      </c>
      <c r="S127" s="67">
        <f t="shared" si="5"/>
        <v>372</v>
      </c>
    </row>
    <row r="128" spans="1:19" ht="38.25">
      <c r="A128" s="36" t="s">
        <v>369</v>
      </c>
      <c r="B128" s="98">
        <v>358</v>
      </c>
      <c r="C128" s="99">
        <v>445</v>
      </c>
      <c r="D128" s="100" t="s">
        <v>177</v>
      </c>
      <c r="E128" s="48">
        <v>34</v>
      </c>
      <c r="F128" s="48">
        <v>263</v>
      </c>
      <c r="G128" s="48">
        <v>287</v>
      </c>
      <c r="H128" s="48">
        <v>41</v>
      </c>
      <c r="I128" s="48">
        <v>178</v>
      </c>
      <c r="J128" s="101">
        <v>3</v>
      </c>
      <c r="K128" s="101">
        <v>16</v>
      </c>
      <c r="L128" s="101">
        <v>521</v>
      </c>
      <c r="M128" s="101">
        <v>263</v>
      </c>
      <c r="N128" s="101">
        <v>0</v>
      </c>
      <c r="O128" s="169"/>
      <c r="P128" s="167"/>
      <c r="Q128" s="67">
        <f t="shared" si="3"/>
        <v>803</v>
      </c>
      <c r="R128" s="67">
        <f t="shared" si="4"/>
        <v>803</v>
      </c>
      <c r="S128" s="67">
        <f t="shared" si="5"/>
        <v>803</v>
      </c>
    </row>
    <row r="129" spans="1:19" ht="25.5">
      <c r="A129" s="36" t="s">
        <v>68</v>
      </c>
      <c r="B129" s="98">
        <v>680</v>
      </c>
      <c r="C129" s="99">
        <v>692</v>
      </c>
      <c r="D129" s="100" t="s">
        <v>177</v>
      </c>
      <c r="E129" s="48">
        <v>54</v>
      </c>
      <c r="F129" s="48">
        <v>279</v>
      </c>
      <c r="G129" s="48">
        <v>295</v>
      </c>
      <c r="H129" s="48">
        <v>31</v>
      </c>
      <c r="I129" s="48">
        <v>713</v>
      </c>
      <c r="J129" s="101">
        <v>0</v>
      </c>
      <c r="K129" s="101">
        <v>77</v>
      </c>
      <c r="L129" s="101">
        <v>947</v>
      </c>
      <c r="M129" s="101">
        <v>348</v>
      </c>
      <c r="N129" s="101">
        <v>0</v>
      </c>
      <c r="O129" s="168" t="s">
        <v>251</v>
      </c>
      <c r="P129" s="166" t="s">
        <v>231</v>
      </c>
      <c r="Q129" s="67">
        <f t="shared" si="3"/>
        <v>1372</v>
      </c>
      <c r="R129" s="67">
        <f t="shared" si="4"/>
        <v>1372</v>
      </c>
      <c r="S129" s="67">
        <f t="shared" si="5"/>
        <v>1372</v>
      </c>
    </row>
    <row r="130" spans="1:19" ht="38.25">
      <c r="A130" s="36" t="s">
        <v>369</v>
      </c>
      <c r="B130" s="98">
        <v>1347</v>
      </c>
      <c r="C130" s="99">
        <v>1214</v>
      </c>
      <c r="D130" s="100" t="s">
        <v>177</v>
      </c>
      <c r="E130" s="48">
        <v>120</v>
      </c>
      <c r="F130" s="48">
        <v>648</v>
      </c>
      <c r="G130" s="48">
        <v>699</v>
      </c>
      <c r="H130" s="48">
        <v>89</v>
      </c>
      <c r="I130" s="48">
        <v>1005</v>
      </c>
      <c r="J130" s="101">
        <v>0</v>
      </c>
      <c r="K130" s="101">
        <v>75</v>
      </c>
      <c r="L130" s="101">
        <v>2184</v>
      </c>
      <c r="M130" s="101">
        <v>302</v>
      </c>
      <c r="N130" s="101">
        <v>0</v>
      </c>
      <c r="O130" s="169"/>
      <c r="P130" s="167"/>
      <c r="Q130" s="67">
        <f t="shared" si="3"/>
        <v>2561</v>
      </c>
      <c r="R130" s="67">
        <f t="shared" si="4"/>
        <v>2561</v>
      </c>
      <c r="S130" s="67">
        <f t="shared" si="5"/>
        <v>2561</v>
      </c>
    </row>
    <row r="131" spans="1:19" ht="25.5">
      <c r="A131" s="33" t="s">
        <v>71</v>
      </c>
      <c r="B131" s="98">
        <v>224</v>
      </c>
      <c r="C131" s="99">
        <v>167</v>
      </c>
      <c r="D131" s="100" t="s">
        <v>177</v>
      </c>
      <c r="E131" s="48">
        <v>21</v>
      </c>
      <c r="F131" s="48">
        <v>135</v>
      </c>
      <c r="G131" s="48">
        <v>144</v>
      </c>
      <c r="H131" s="48">
        <v>19</v>
      </c>
      <c r="I131" s="48">
        <v>72</v>
      </c>
      <c r="J131" s="101">
        <v>0</v>
      </c>
      <c r="K131" s="101">
        <v>0</v>
      </c>
      <c r="L131" s="101">
        <v>374</v>
      </c>
      <c r="M131" s="101">
        <v>17</v>
      </c>
      <c r="N131" s="101">
        <v>0</v>
      </c>
      <c r="O131" s="168" t="s">
        <v>263</v>
      </c>
      <c r="P131" s="166" t="s">
        <v>232</v>
      </c>
      <c r="Q131" s="67">
        <f t="shared" si="3"/>
        <v>391</v>
      </c>
      <c r="R131" s="67">
        <f t="shared" si="4"/>
        <v>391</v>
      </c>
      <c r="S131" s="67">
        <f t="shared" si="5"/>
        <v>391</v>
      </c>
    </row>
    <row r="132" spans="1:19" ht="38.25">
      <c r="A132" s="68" t="s">
        <v>412</v>
      </c>
      <c r="B132" s="98">
        <v>1411</v>
      </c>
      <c r="C132" s="99">
        <v>1036</v>
      </c>
      <c r="D132" s="100" t="s">
        <v>177</v>
      </c>
      <c r="E132" s="48">
        <v>66</v>
      </c>
      <c r="F132" s="48">
        <v>730</v>
      </c>
      <c r="G132" s="48">
        <v>889</v>
      </c>
      <c r="H132" s="48">
        <v>147</v>
      </c>
      <c r="I132" s="48">
        <v>615</v>
      </c>
      <c r="J132" s="101">
        <v>0</v>
      </c>
      <c r="K132" s="101">
        <v>5</v>
      </c>
      <c r="L132" s="101">
        <v>2340</v>
      </c>
      <c r="M132" s="101">
        <v>102</v>
      </c>
      <c r="N132" s="101">
        <v>0</v>
      </c>
      <c r="O132" s="169"/>
      <c r="P132" s="167"/>
      <c r="Q132" s="67">
        <f t="shared" si="3"/>
        <v>2447</v>
      </c>
      <c r="R132" s="67">
        <f t="shared" si="4"/>
        <v>2447</v>
      </c>
      <c r="S132" s="67">
        <f t="shared" si="5"/>
        <v>2447</v>
      </c>
    </row>
    <row r="133" spans="1:19" ht="25.5">
      <c r="A133" s="36" t="s">
        <v>68</v>
      </c>
      <c r="B133" s="98">
        <v>194</v>
      </c>
      <c r="C133" s="99">
        <v>237</v>
      </c>
      <c r="D133" s="100" t="s">
        <v>177</v>
      </c>
      <c r="E133" s="48">
        <v>27</v>
      </c>
      <c r="F133" s="48">
        <v>125</v>
      </c>
      <c r="G133" s="48">
        <v>126</v>
      </c>
      <c r="H133" s="48">
        <v>14</v>
      </c>
      <c r="I133" s="48">
        <v>139</v>
      </c>
      <c r="J133" s="101">
        <v>0</v>
      </c>
      <c r="K133" s="101">
        <v>2</v>
      </c>
      <c r="L133" s="101">
        <v>338</v>
      </c>
      <c r="M133" s="101">
        <v>91</v>
      </c>
      <c r="N133" s="101">
        <v>0</v>
      </c>
      <c r="O133" s="168" t="s">
        <v>302</v>
      </c>
      <c r="P133" s="166" t="s">
        <v>233</v>
      </c>
      <c r="Q133" s="67">
        <f t="shared" si="3"/>
        <v>431</v>
      </c>
      <c r="R133" s="67">
        <f t="shared" si="4"/>
        <v>431</v>
      </c>
      <c r="S133" s="67">
        <f t="shared" si="5"/>
        <v>431</v>
      </c>
    </row>
    <row r="134" spans="1:19" ht="38.25">
      <c r="A134" s="36" t="s">
        <v>369</v>
      </c>
      <c r="B134" s="98">
        <v>330</v>
      </c>
      <c r="C134" s="99">
        <v>208</v>
      </c>
      <c r="D134" s="100" t="s">
        <v>177</v>
      </c>
      <c r="E134" s="48">
        <v>20</v>
      </c>
      <c r="F134" s="48">
        <v>135</v>
      </c>
      <c r="G134" s="48">
        <v>170</v>
      </c>
      <c r="H134" s="48">
        <v>27</v>
      </c>
      <c r="I134" s="48">
        <v>186</v>
      </c>
      <c r="J134" s="101">
        <v>0</v>
      </c>
      <c r="K134" s="101">
        <v>2</v>
      </c>
      <c r="L134" s="101">
        <v>433</v>
      </c>
      <c r="M134" s="101">
        <v>103</v>
      </c>
      <c r="N134" s="101">
        <v>0</v>
      </c>
      <c r="O134" s="169"/>
      <c r="P134" s="167"/>
      <c r="Q134" s="67">
        <f t="shared" si="3"/>
        <v>538</v>
      </c>
      <c r="R134" s="67">
        <f t="shared" si="4"/>
        <v>538</v>
      </c>
      <c r="S134" s="67">
        <f t="shared" si="5"/>
        <v>538</v>
      </c>
    </row>
    <row r="135" spans="1:19" ht="25.5">
      <c r="A135" s="33" t="s">
        <v>71</v>
      </c>
      <c r="B135" s="98">
        <v>310</v>
      </c>
      <c r="C135" s="99">
        <v>400</v>
      </c>
      <c r="D135" s="100" t="s">
        <v>177</v>
      </c>
      <c r="E135" s="48">
        <v>41</v>
      </c>
      <c r="F135" s="48">
        <v>153</v>
      </c>
      <c r="G135" s="48">
        <v>170</v>
      </c>
      <c r="H135" s="48">
        <v>26</v>
      </c>
      <c r="I135" s="48">
        <v>320</v>
      </c>
      <c r="J135" s="101">
        <v>0</v>
      </c>
      <c r="K135" s="101">
        <v>1</v>
      </c>
      <c r="L135" s="101">
        <v>314</v>
      </c>
      <c r="M135" s="101">
        <v>395</v>
      </c>
      <c r="N135" s="101">
        <v>0</v>
      </c>
      <c r="O135" s="168" t="s">
        <v>264</v>
      </c>
      <c r="P135" s="166" t="s">
        <v>233</v>
      </c>
      <c r="Q135" s="67">
        <f t="shared" si="3"/>
        <v>710</v>
      </c>
      <c r="R135" s="67">
        <f t="shared" si="4"/>
        <v>710</v>
      </c>
      <c r="S135" s="67">
        <f t="shared" si="5"/>
        <v>710</v>
      </c>
    </row>
    <row r="136" spans="1:19" ht="38.25">
      <c r="A136" s="68" t="s">
        <v>412</v>
      </c>
      <c r="B136" s="98">
        <v>467</v>
      </c>
      <c r="C136" s="99">
        <v>436</v>
      </c>
      <c r="D136" s="100" t="s">
        <v>177</v>
      </c>
      <c r="E136" s="48">
        <v>25</v>
      </c>
      <c r="F136" s="48">
        <v>208</v>
      </c>
      <c r="G136" s="48">
        <v>274</v>
      </c>
      <c r="H136" s="48">
        <v>51</v>
      </c>
      <c r="I136" s="48">
        <v>345</v>
      </c>
      <c r="J136" s="101">
        <v>0</v>
      </c>
      <c r="K136" s="101">
        <v>0</v>
      </c>
      <c r="L136" s="101">
        <v>561</v>
      </c>
      <c r="M136" s="101">
        <v>342</v>
      </c>
      <c r="N136" s="101">
        <v>0</v>
      </c>
      <c r="O136" s="169"/>
      <c r="P136" s="167"/>
      <c r="Q136" s="67">
        <f t="shared" si="3"/>
        <v>903</v>
      </c>
      <c r="R136" s="67">
        <f t="shared" si="4"/>
        <v>903</v>
      </c>
      <c r="S136" s="67">
        <f t="shared" si="5"/>
        <v>903</v>
      </c>
    </row>
    <row r="137" spans="1:19" ht="25.5">
      <c r="A137" s="33" t="s">
        <v>71</v>
      </c>
      <c r="B137" s="98">
        <v>265</v>
      </c>
      <c r="C137" s="99">
        <v>360</v>
      </c>
      <c r="D137" s="100" t="s">
        <v>177</v>
      </c>
      <c r="E137" s="48">
        <v>24</v>
      </c>
      <c r="F137" s="48">
        <v>145</v>
      </c>
      <c r="G137" s="48">
        <v>183</v>
      </c>
      <c r="H137" s="48">
        <v>33</v>
      </c>
      <c r="I137" s="48">
        <v>240</v>
      </c>
      <c r="J137" s="101">
        <v>0</v>
      </c>
      <c r="K137" s="101">
        <v>0</v>
      </c>
      <c r="L137" s="101">
        <v>246</v>
      </c>
      <c r="M137" s="101">
        <v>379</v>
      </c>
      <c r="N137" s="101">
        <v>0</v>
      </c>
      <c r="O137" s="168" t="s">
        <v>265</v>
      </c>
      <c r="P137" s="166" t="s">
        <v>276</v>
      </c>
      <c r="Q137" s="67">
        <f t="shared" si="3"/>
        <v>625</v>
      </c>
      <c r="R137" s="67">
        <f t="shared" si="4"/>
        <v>625</v>
      </c>
      <c r="S137" s="67">
        <f t="shared" si="5"/>
        <v>625</v>
      </c>
    </row>
    <row r="138" spans="1:19" ht="38.25">
      <c r="A138" s="68" t="s">
        <v>412</v>
      </c>
      <c r="B138" s="98">
        <v>976</v>
      </c>
      <c r="C138" s="99">
        <v>1522</v>
      </c>
      <c r="D138" s="100" t="s">
        <v>177</v>
      </c>
      <c r="E138" s="48">
        <v>182</v>
      </c>
      <c r="F138" s="48">
        <v>676</v>
      </c>
      <c r="G138" s="48">
        <v>692</v>
      </c>
      <c r="H138" s="48">
        <v>96</v>
      </c>
      <c r="I138" s="48">
        <v>852</v>
      </c>
      <c r="J138" s="101">
        <v>0</v>
      </c>
      <c r="K138" s="101">
        <v>0</v>
      </c>
      <c r="L138" s="101">
        <v>1639</v>
      </c>
      <c r="M138" s="101">
        <v>857</v>
      </c>
      <c r="N138" s="101">
        <v>2</v>
      </c>
      <c r="O138" s="169"/>
      <c r="P138" s="167"/>
      <c r="Q138" s="67">
        <f t="shared" ref="Q138:Q225" si="6">SUM(B138:C138)</f>
        <v>2498</v>
      </c>
      <c r="R138" s="67">
        <f t="shared" ref="R138:R225" si="7">SUM(E138:I138)</f>
        <v>2498</v>
      </c>
      <c r="S138" s="67">
        <f t="shared" ref="S138:S225" si="8">SUM(J138:N138)</f>
        <v>2498</v>
      </c>
    </row>
    <row r="139" spans="1:19" ht="25.5">
      <c r="A139" s="36" t="s">
        <v>68</v>
      </c>
      <c r="B139" s="98">
        <v>108</v>
      </c>
      <c r="C139" s="99">
        <v>133</v>
      </c>
      <c r="D139" s="100" t="s">
        <v>177</v>
      </c>
      <c r="E139" s="48">
        <v>5</v>
      </c>
      <c r="F139" s="48">
        <v>54</v>
      </c>
      <c r="G139" s="48">
        <v>79</v>
      </c>
      <c r="H139" s="48">
        <v>15</v>
      </c>
      <c r="I139" s="48">
        <v>88</v>
      </c>
      <c r="J139" s="101">
        <v>0</v>
      </c>
      <c r="K139" s="101">
        <v>0</v>
      </c>
      <c r="L139" s="101">
        <v>131</v>
      </c>
      <c r="M139" s="101">
        <v>110</v>
      </c>
      <c r="N139" s="101">
        <v>0</v>
      </c>
      <c r="O139" s="168" t="s">
        <v>275</v>
      </c>
      <c r="P139" s="166" t="s">
        <v>276</v>
      </c>
      <c r="Q139" s="67">
        <f t="shared" si="6"/>
        <v>241</v>
      </c>
      <c r="R139" s="67">
        <f t="shared" si="7"/>
        <v>241</v>
      </c>
      <c r="S139" s="67">
        <f t="shared" si="8"/>
        <v>241</v>
      </c>
    </row>
    <row r="140" spans="1:19" ht="38.25">
      <c r="A140" s="36" t="s">
        <v>369</v>
      </c>
      <c r="B140" s="98">
        <v>252</v>
      </c>
      <c r="C140" s="99">
        <v>283</v>
      </c>
      <c r="D140" s="100" t="s">
        <v>177</v>
      </c>
      <c r="E140" s="48">
        <v>36</v>
      </c>
      <c r="F140" s="48">
        <v>140</v>
      </c>
      <c r="G140" s="48">
        <v>158</v>
      </c>
      <c r="H140" s="48">
        <v>34</v>
      </c>
      <c r="I140" s="48">
        <v>167</v>
      </c>
      <c r="J140" s="101">
        <v>0</v>
      </c>
      <c r="K140" s="101">
        <v>1</v>
      </c>
      <c r="L140" s="101">
        <v>339</v>
      </c>
      <c r="M140" s="101">
        <v>195</v>
      </c>
      <c r="N140" s="101">
        <v>0</v>
      </c>
      <c r="O140" s="169"/>
      <c r="P140" s="167"/>
      <c r="Q140" s="67">
        <f t="shared" si="6"/>
        <v>535</v>
      </c>
      <c r="R140" s="67">
        <f t="shared" si="7"/>
        <v>535</v>
      </c>
      <c r="S140" s="67">
        <f t="shared" si="8"/>
        <v>535</v>
      </c>
    </row>
    <row r="141" spans="1:19" ht="25.5">
      <c r="A141" s="36" t="s">
        <v>68</v>
      </c>
      <c r="B141" s="103">
        <v>371</v>
      </c>
      <c r="C141" s="116">
        <v>394</v>
      </c>
      <c r="D141" s="117" t="s">
        <v>177</v>
      </c>
      <c r="E141" s="118">
        <v>41</v>
      </c>
      <c r="F141" s="118">
        <v>218</v>
      </c>
      <c r="G141" s="118">
        <v>189</v>
      </c>
      <c r="H141" s="118">
        <v>21</v>
      </c>
      <c r="I141" s="118">
        <v>296</v>
      </c>
      <c r="J141" s="101">
        <v>0</v>
      </c>
      <c r="K141" s="101">
        <v>1</v>
      </c>
      <c r="L141" s="101">
        <v>348</v>
      </c>
      <c r="M141" s="101">
        <v>416</v>
      </c>
      <c r="N141" s="101">
        <v>0</v>
      </c>
      <c r="O141" s="174" t="s">
        <v>280</v>
      </c>
      <c r="P141" s="176" t="s">
        <v>276</v>
      </c>
      <c r="Q141" s="67">
        <f t="shared" si="6"/>
        <v>765</v>
      </c>
      <c r="R141" s="67">
        <f t="shared" si="7"/>
        <v>765</v>
      </c>
      <c r="S141" s="67">
        <f t="shared" si="8"/>
        <v>765</v>
      </c>
    </row>
    <row r="142" spans="1:19" ht="38.25">
      <c r="A142" s="36" t="s">
        <v>369</v>
      </c>
      <c r="B142" s="103">
        <v>1262</v>
      </c>
      <c r="C142" s="116">
        <v>1870</v>
      </c>
      <c r="D142" s="117" t="s">
        <v>177</v>
      </c>
      <c r="E142" s="118">
        <v>133</v>
      </c>
      <c r="F142" s="118">
        <v>978</v>
      </c>
      <c r="G142" s="118">
        <v>1029</v>
      </c>
      <c r="H142" s="118">
        <v>136</v>
      </c>
      <c r="I142" s="118">
        <v>856</v>
      </c>
      <c r="J142" s="101">
        <v>1</v>
      </c>
      <c r="K142" s="101">
        <v>0</v>
      </c>
      <c r="L142" s="101">
        <v>2140</v>
      </c>
      <c r="M142" s="101">
        <v>991</v>
      </c>
      <c r="N142" s="101">
        <v>0</v>
      </c>
      <c r="O142" s="175"/>
      <c r="P142" s="177"/>
      <c r="Q142" s="67">
        <f t="shared" si="6"/>
        <v>3132</v>
      </c>
      <c r="R142" s="67">
        <f t="shared" si="7"/>
        <v>3132</v>
      </c>
      <c r="S142" s="67">
        <f t="shared" si="8"/>
        <v>3132</v>
      </c>
    </row>
    <row r="143" spans="1:19" ht="25.5">
      <c r="A143" s="33" t="s">
        <v>71</v>
      </c>
      <c r="B143" s="98">
        <v>103</v>
      </c>
      <c r="C143" s="99">
        <v>91</v>
      </c>
      <c r="D143" s="100" t="s">
        <v>177</v>
      </c>
      <c r="E143" s="48">
        <v>2</v>
      </c>
      <c r="F143" s="48">
        <v>18</v>
      </c>
      <c r="G143" s="48">
        <v>22</v>
      </c>
      <c r="H143" s="48">
        <v>4</v>
      </c>
      <c r="I143" s="48">
        <v>148</v>
      </c>
      <c r="J143" s="101">
        <v>1</v>
      </c>
      <c r="K143" s="101">
        <v>0</v>
      </c>
      <c r="L143" s="101">
        <v>61</v>
      </c>
      <c r="M143" s="101">
        <v>132</v>
      </c>
      <c r="N143" s="101">
        <v>0</v>
      </c>
      <c r="O143" s="168" t="s">
        <v>303</v>
      </c>
      <c r="P143" s="166" t="s">
        <v>208</v>
      </c>
      <c r="Q143" s="67">
        <f t="shared" si="6"/>
        <v>194</v>
      </c>
      <c r="R143" s="67">
        <f t="shared" si="7"/>
        <v>194</v>
      </c>
      <c r="S143" s="67">
        <f t="shared" si="8"/>
        <v>194</v>
      </c>
    </row>
    <row r="144" spans="1:19" ht="38.25">
      <c r="A144" s="33" t="s">
        <v>370</v>
      </c>
      <c r="B144" s="98">
        <v>72</v>
      </c>
      <c r="C144" s="99">
        <v>70</v>
      </c>
      <c r="D144" s="100" t="s">
        <v>177</v>
      </c>
      <c r="E144" s="48">
        <v>1</v>
      </c>
      <c r="F144" s="48">
        <v>21</v>
      </c>
      <c r="G144" s="48">
        <v>20</v>
      </c>
      <c r="H144" s="48">
        <v>2</v>
      </c>
      <c r="I144" s="48">
        <v>98</v>
      </c>
      <c r="J144" s="101">
        <v>1</v>
      </c>
      <c r="K144" s="101">
        <v>4</v>
      </c>
      <c r="L144" s="101">
        <v>26</v>
      </c>
      <c r="M144" s="101">
        <v>111</v>
      </c>
      <c r="N144" s="101">
        <v>0</v>
      </c>
      <c r="O144" s="169"/>
      <c r="P144" s="167"/>
      <c r="Q144" s="67">
        <f t="shared" si="6"/>
        <v>142</v>
      </c>
      <c r="R144" s="67">
        <f t="shared" si="7"/>
        <v>142</v>
      </c>
      <c r="S144" s="67">
        <f t="shared" si="8"/>
        <v>142</v>
      </c>
    </row>
    <row r="145" spans="1:19" ht="25.5">
      <c r="A145" s="33" t="s">
        <v>71</v>
      </c>
      <c r="B145" s="98">
        <v>117</v>
      </c>
      <c r="C145" s="99">
        <v>87</v>
      </c>
      <c r="D145" s="100" t="s">
        <v>177</v>
      </c>
      <c r="E145" s="48">
        <v>1</v>
      </c>
      <c r="F145" s="48">
        <v>38</v>
      </c>
      <c r="G145" s="48">
        <v>63</v>
      </c>
      <c r="H145" s="48">
        <v>10</v>
      </c>
      <c r="I145" s="48">
        <v>92</v>
      </c>
      <c r="J145" s="101">
        <v>0</v>
      </c>
      <c r="K145" s="101">
        <v>0</v>
      </c>
      <c r="L145" s="101">
        <v>150</v>
      </c>
      <c r="M145" s="101">
        <v>54</v>
      </c>
      <c r="N145" s="101">
        <v>0</v>
      </c>
      <c r="O145" s="168" t="s">
        <v>304</v>
      </c>
      <c r="P145" s="166" t="s">
        <v>208</v>
      </c>
      <c r="Q145" s="67">
        <f t="shared" si="6"/>
        <v>204</v>
      </c>
      <c r="R145" s="67">
        <f t="shared" si="7"/>
        <v>204</v>
      </c>
      <c r="S145" s="67">
        <f t="shared" si="8"/>
        <v>204</v>
      </c>
    </row>
    <row r="146" spans="1:19" ht="38.25">
      <c r="A146" s="33" t="s">
        <v>370</v>
      </c>
      <c r="B146" s="98">
        <v>38</v>
      </c>
      <c r="C146" s="99">
        <v>31</v>
      </c>
      <c r="D146" s="100" t="s">
        <v>177</v>
      </c>
      <c r="E146" s="48">
        <v>0</v>
      </c>
      <c r="F146" s="48">
        <v>12</v>
      </c>
      <c r="G146" s="48">
        <v>24</v>
      </c>
      <c r="H146" s="48">
        <v>3</v>
      </c>
      <c r="I146" s="48">
        <v>30</v>
      </c>
      <c r="J146" s="101">
        <v>0</v>
      </c>
      <c r="K146" s="101">
        <v>0</v>
      </c>
      <c r="L146" s="101">
        <v>45</v>
      </c>
      <c r="M146" s="101">
        <v>24</v>
      </c>
      <c r="N146" s="101">
        <v>0</v>
      </c>
      <c r="O146" s="169"/>
      <c r="P146" s="167"/>
      <c r="Q146" s="67">
        <f t="shared" si="6"/>
        <v>69</v>
      </c>
      <c r="R146" s="67">
        <f t="shared" si="7"/>
        <v>69</v>
      </c>
      <c r="S146" s="67">
        <f t="shared" si="8"/>
        <v>69</v>
      </c>
    </row>
    <row r="147" spans="1:19" ht="25.5">
      <c r="A147" s="33" t="s">
        <v>71</v>
      </c>
      <c r="B147" s="98">
        <v>187</v>
      </c>
      <c r="C147" s="99">
        <v>196</v>
      </c>
      <c r="D147" s="100" t="s">
        <v>177</v>
      </c>
      <c r="E147" s="48">
        <v>14</v>
      </c>
      <c r="F147" s="48">
        <v>80</v>
      </c>
      <c r="G147" s="48">
        <v>139</v>
      </c>
      <c r="H147" s="48">
        <v>8</v>
      </c>
      <c r="I147" s="48">
        <v>142</v>
      </c>
      <c r="J147" s="101">
        <v>0</v>
      </c>
      <c r="K147" s="101">
        <v>1</v>
      </c>
      <c r="L147" s="101">
        <v>112</v>
      </c>
      <c r="M147" s="101">
        <v>270</v>
      </c>
      <c r="N147" s="101">
        <v>0</v>
      </c>
      <c r="O147" s="168" t="s">
        <v>305</v>
      </c>
      <c r="P147" s="166" t="s">
        <v>208</v>
      </c>
      <c r="Q147" s="67">
        <f t="shared" si="6"/>
        <v>383</v>
      </c>
      <c r="R147" s="67">
        <f t="shared" si="7"/>
        <v>383</v>
      </c>
      <c r="S147" s="67">
        <f t="shared" si="8"/>
        <v>383</v>
      </c>
    </row>
    <row r="148" spans="1:19" ht="38.25">
      <c r="A148" s="33" t="s">
        <v>370</v>
      </c>
      <c r="B148" s="98">
        <v>289</v>
      </c>
      <c r="C148" s="99">
        <v>276</v>
      </c>
      <c r="D148" s="100" t="s">
        <v>177</v>
      </c>
      <c r="E148" s="48">
        <v>4</v>
      </c>
      <c r="F148" s="48">
        <v>151</v>
      </c>
      <c r="G148" s="48">
        <v>222</v>
      </c>
      <c r="H148" s="48">
        <v>23</v>
      </c>
      <c r="I148" s="48">
        <v>165</v>
      </c>
      <c r="J148" s="101">
        <v>0</v>
      </c>
      <c r="K148" s="101">
        <v>1</v>
      </c>
      <c r="L148" s="101">
        <v>131</v>
      </c>
      <c r="M148" s="101">
        <v>433</v>
      </c>
      <c r="N148" s="101">
        <v>0</v>
      </c>
      <c r="O148" s="169"/>
      <c r="P148" s="167"/>
      <c r="Q148" s="67">
        <f t="shared" si="6"/>
        <v>565</v>
      </c>
      <c r="R148" s="67">
        <f t="shared" si="7"/>
        <v>565</v>
      </c>
      <c r="S148" s="67">
        <f t="shared" si="8"/>
        <v>565</v>
      </c>
    </row>
    <row r="149" spans="1:19" ht="25.5">
      <c r="A149" s="33" t="s">
        <v>71</v>
      </c>
      <c r="B149" s="98">
        <v>162</v>
      </c>
      <c r="C149" s="99">
        <v>134</v>
      </c>
      <c r="D149" s="100" t="s">
        <v>177</v>
      </c>
      <c r="E149" s="101">
        <v>5</v>
      </c>
      <c r="F149" s="101">
        <v>79</v>
      </c>
      <c r="G149" s="101">
        <v>108</v>
      </c>
      <c r="H149" s="101">
        <v>13</v>
      </c>
      <c r="I149" s="101">
        <v>91</v>
      </c>
      <c r="J149" s="101">
        <v>0</v>
      </c>
      <c r="K149" s="101">
        <v>2</v>
      </c>
      <c r="L149" s="101">
        <v>256</v>
      </c>
      <c r="M149" s="101">
        <v>37</v>
      </c>
      <c r="N149" s="101">
        <v>1</v>
      </c>
      <c r="O149" s="168" t="s">
        <v>735</v>
      </c>
      <c r="P149" s="166" t="s">
        <v>208</v>
      </c>
      <c r="Q149" s="67">
        <f t="shared" ref="Q149:Q150" si="9">SUM(B149:C149)</f>
        <v>296</v>
      </c>
      <c r="R149" s="67">
        <f t="shared" ref="R149:R150" si="10">SUM(E149:I149)</f>
        <v>296</v>
      </c>
      <c r="S149" s="67">
        <f t="shared" ref="S149:S150" si="11">SUM(J149:N149)</f>
        <v>296</v>
      </c>
    </row>
    <row r="150" spans="1:19" ht="38.25">
      <c r="A150" s="33" t="s">
        <v>370</v>
      </c>
      <c r="B150" s="98">
        <v>195</v>
      </c>
      <c r="C150" s="99">
        <v>193</v>
      </c>
      <c r="D150" s="100" t="s">
        <v>177</v>
      </c>
      <c r="E150" s="101">
        <v>5</v>
      </c>
      <c r="F150" s="101">
        <v>110</v>
      </c>
      <c r="G150" s="101">
        <v>131</v>
      </c>
      <c r="H150" s="101">
        <v>20</v>
      </c>
      <c r="I150" s="101">
        <v>122</v>
      </c>
      <c r="J150" s="101">
        <v>0</v>
      </c>
      <c r="K150" s="101">
        <v>1</v>
      </c>
      <c r="L150" s="101">
        <v>333</v>
      </c>
      <c r="M150" s="101">
        <v>54</v>
      </c>
      <c r="N150" s="101">
        <v>0</v>
      </c>
      <c r="O150" s="169"/>
      <c r="P150" s="167"/>
      <c r="Q150" s="67">
        <f t="shared" si="9"/>
        <v>388</v>
      </c>
      <c r="R150" s="67">
        <f t="shared" si="10"/>
        <v>388</v>
      </c>
      <c r="S150" s="67">
        <f t="shared" si="11"/>
        <v>388</v>
      </c>
    </row>
    <row r="151" spans="1:19" ht="25.5">
      <c r="A151" s="33" t="s">
        <v>71</v>
      </c>
      <c r="B151" s="98">
        <v>10</v>
      </c>
      <c r="C151" s="99">
        <v>5</v>
      </c>
      <c r="D151" s="100" t="s">
        <v>177</v>
      </c>
      <c r="E151" s="48">
        <v>0</v>
      </c>
      <c r="F151" s="48">
        <v>4</v>
      </c>
      <c r="G151" s="48">
        <v>3</v>
      </c>
      <c r="H151" s="48">
        <v>1</v>
      </c>
      <c r="I151" s="48">
        <v>7</v>
      </c>
      <c r="J151" s="101">
        <v>0</v>
      </c>
      <c r="K151" s="101">
        <v>1</v>
      </c>
      <c r="L151" s="101">
        <v>11</v>
      </c>
      <c r="M151" s="101">
        <v>3</v>
      </c>
      <c r="N151" s="101">
        <v>0</v>
      </c>
      <c r="O151" s="168" t="s">
        <v>618</v>
      </c>
      <c r="P151" s="166" t="s">
        <v>208</v>
      </c>
      <c r="Q151" s="67">
        <f t="shared" si="6"/>
        <v>15</v>
      </c>
      <c r="R151" s="67">
        <f t="shared" si="7"/>
        <v>15</v>
      </c>
      <c r="S151" s="67">
        <f t="shared" si="8"/>
        <v>15</v>
      </c>
    </row>
    <row r="152" spans="1:19" ht="38.25">
      <c r="A152" s="33" t="s">
        <v>370</v>
      </c>
      <c r="B152" s="98">
        <v>12</v>
      </c>
      <c r="C152" s="99">
        <v>5</v>
      </c>
      <c r="D152" s="100" t="s">
        <v>177</v>
      </c>
      <c r="E152" s="48">
        <v>0</v>
      </c>
      <c r="F152" s="48">
        <v>3</v>
      </c>
      <c r="G152" s="48">
        <v>4</v>
      </c>
      <c r="H152" s="48">
        <v>3</v>
      </c>
      <c r="I152" s="48">
        <v>7</v>
      </c>
      <c r="J152" s="101">
        <v>0</v>
      </c>
      <c r="K152" s="101">
        <v>0</v>
      </c>
      <c r="L152" s="101">
        <v>14</v>
      </c>
      <c r="M152" s="101">
        <v>3</v>
      </c>
      <c r="N152" s="101">
        <v>0</v>
      </c>
      <c r="O152" s="169"/>
      <c r="P152" s="167"/>
      <c r="Q152" s="67">
        <f t="shared" si="6"/>
        <v>17</v>
      </c>
      <c r="R152" s="67">
        <f t="shared" si="7"/>
        <v>17</v>
      </c>
      <c r="S152" s="67">
        <f t="shared" si="8"/>
        <v>17</v>
      </c>
    </row>
    <row r="153" spans="1:19" ht="25.5">
      <c r="A153" s="33" t="s">
        <v>71</v>
      </c>
      <c r="B153" s="98">
        <v>13</v>
      </c>
      <c r="C153" s="99">
        <v>9</v>
      </c>
      <c r="D153" s="100" t="s">
        <v>177</v>
      </c>
      <c r="E153" s="48">
        <v>0</v>
      </c>
      <c r="F153" s="48">
        <v>8</v>
      </c>
      <c r="G153" s="48">
        <v>7</v>
      </c>
      <c r="H153" s="48">
        <v>2</v>
      </c>
      <c r="I153" s="48">
        <v>5</v>
      </c>
      <c r="J153" s="101">
        <v>0</v>
      </c>
      <c r="K153" s="101">
        <v>0</v>
      </c>
      <c r="L153" s="101">
        <v>8</v>
      </c>
      <c r="M153" s="101">
        <v>14</v>
      </c>
      <c r="N153" s="101">
        <v>0</v>
      </c>
      <c r="O153" s="168" t="s">
        <v>619</v>
      </c>
      <c r="P153" s="166" t="s">
        <v>208</v>
      </c>
      <c r="Q153" s="67">
        <f t="shared" si="6"/>
        <v>22</v>
      </c>
      <c r="R153" s="67">
        <f t="shared" si="7"/>
        <v>22</v>
      </c>
      <c r="S153" s="67">
        <f t="shared" si="8"/>
        <v>22</v>
      </c>
    </row>
    <row r="154" spans="1:19" ht="38.25">
      <c r="A154" s="33" t="s">
        <v>370</v>
      </c>
      <c r="B154" s="98">
        <v>16</v>
      </c>
      <c r="C154" s="99">
        <v>8</v>
      </c>
      <c r="D154" s="100" t="s">
        <v>177</v>
      </c>
      <c r="E154" s="48">
        <v>0</v>
      </c>
      <c r="F154" s="48">
        <v>6</v>
      </c>
      <c r="G154" s="48">
        <v>10</v>
      </c>
      <c r="H154" s="48">
        <v>2</v>
      </c>
      <c r="I154" s="48">
        <v>6</v>
      </c>
      <c r="J154" s="101">
        <v>0</v>
      </c>
      <c r="K154" s="101">
        <v>0</v>
      </c>
      <c r="L154" s="101">
        <v>10</v>
      </c>
      <c r="M154" s="101">
        <v>14</v>
      </c>
      <c r="N154" s="101">
        <v>0</v>
      </c>
      <c r="O154" s="169"/>
      <c r="P154" s="167"/>
      <c r="Q154" s="67">
        <f t="shared" si="6"/>
        <v>24</v>
      </c>
      <c r="R154" s="67">
        <f t="shared" si="7"/>
        <v>24</v>
      </c>
      <c r="S154" s="67">
        <f t="shared" si="8"/>
        <v>24</v>
      </c>
    </row>
    <row r="155" spans="1:19" ht="25.5">
      <c r="A155" s="33" t="s">
        <v>71</v>
      </c>
      <c r="B155" s="98">
        <v>21</v>
      </c>
      <c r="C155" s="99">
        <v>30</v>
      </c>
      <c r="D155" s="100" t="s">
        <v>177</v>
      </c>
      <c r="E155" s="48">
        <v>2</v>
      </c>
      <c r="F155" s="48">
        <v>8</v>
      </c>
      <c r="G155" s="48">
        <v>15</v>
      </c>
      <c r="H155" s="48">
        <v>2</v>
      </c>
      <c r="I155" s="48">
        <v>24</v>
      </c>
      <c r="J155" s="101">
        <v>0</v>
      </c>
      <c r="K155" s="101">
        <v>1</v>
      </c>
      <c r="L155" s="101">
        <v>36</v>
      </c>
      <c r="M155" s="101">
        <v>14</v>
      </c>
      <c r="N155" s="101">
        <v>0</v>
      </c>
      <c r="O155" s="168" t="s">
        <v>694</v>
      </c>
      <c r="P155" s="166" t="s">
        <v>208</v>
      </c>
      <c r="Q155" s="67">
        <f t="shared" si="6"/>
        <v>51</v>
      </c>
      <c r="R155" s="67">
        <f t="shared" si="7"/>
        <v>51</v>
      </c>
      <c r="S155" s="67">
        <f t="shared" si="8"/>
        <v>51</v>
      </c>
    </row>
    <row r="156" spans="1:19" ht="38.25">
      <c r="A156" s="33" t="s">
        <v>370</v>
      </c>
      <c r="B156" s="98">
        <v>32</v>
      </c>
      <c r="C156" s="99">
        <v>28</v>
      </c>
      <c r="D156" s="100" t="s">
        <v>177</v>
      </c>
      <c r="E156" s="48">
        <v>1</v>
      </c>
      <c r="F156" s="48">
        <v>11</v>
      </c>
      <c r="G156" s="48">
        <v>21</v>
      </c>
      <c r="H156" s="48">
        <v>2</v>
      </c>
      <c r="I156" s="48">
        <v>25</v>
      </c>
      <c r="J156" s="101">
        <v>0</v>
      </c>
      <c r="K156" s="101">
        <v>1</v>
      </c>
      <c r="L156" s="101">
        <v>46</v>
      </c>
      <c r="M156" s="101">
        <v>13</v>
      </c>
      <c r="N156" s="101">
        <v>0</v>
      </c>
      <c r="O156" s="169"/>
      <c r="P156" s="167"/>
      <c r="Q156" s="67">
        <f t="shared" si="6"/>
        <v>60</v>
      </c>
      <c r="R156" s="67">
        <f t="shared" si="7"/>
        <v>60</v>
      </c>
      <c r="S156" s="67">
        <f t="shared" si="8"/>
        <v>60</v>
      </c>
    </row>
    <row r="157" spans="1:19" ht="25.5">
      <c r="A157" s="33" t="s">
        <v>71</v>
      </c>
      <c r="B157" s="98">
        <v>21</v>
      </c>
      <c r="C157" s="99">
        <v>22</v>
      </c>
      <c r="D157" s="100" t="s">
        <v>177</v>
      </c>
      <c r="E157" s="101">
        <v>3</v>
      </c>
      <c r="F157" s="101">
        <v>10</v>
      </c>
      <c r="G157" s="101">
        <v>11</v>
      </c>
      <c r="H157" s="101">
        <v>3</v>
      </c>
      <c r="I157" s="101">
        <v>16</v>
      </c>
      <c r="J157" s="101">
        <v>0</v>
      </c>
      <c r="K157" s="101">
        <v>0</v>
      </c>
      <c r="L157" s="101">
        <v>25</v>
      </c>
      <c r="M157" s="101">
        <v>18</v>
      </c>
      <c r="N157" s="101">
        <v>0</v>
      </c>
      <c r="O157" s="168" t="s">
        <v>746</v>
      </c>
      <c r="P157" s="166" t="s">
        <v>208</v>
      </c>
      <c r="Q157" s="67">
        <f t="shared" ref="Q157:Q158" si="12">SUM(B157:C157)</f>
        <v>43</v>
      </c>
      <c r="R157" s="67">
        <f t="shared" ref="R157:R158" si="13">SUM(E157:I157)</f>
        <v>43</v>
      </c>
      <c r="S157" s="67">
        <f t="shared" ref="S157:S158" si="14">SUM(J157:N157)</f>
        <v>43</v>
      </c>
    </row>
    <row r="158" spans="1:19" ht="38.25">
      <c r="A158" s="33" t="s">
        <v>370</v>
      </c>
      <c r="B158" s="98">
        <v>25</v>
      </c>
      <c r="C158" s="99">
        <v>23</v>
      </c>
      <c r="D158" s="100" t="s">
        <v>177</v>
      </c>
      <c r="E158" s="101">
        <v>0</v>
      </c>
      <c r="F158" s="101">
        <v>7</v>
      </c>
      <c r="G158" s="101">
        <v>14</v>
      </c>
      <c r="H158" s="101">
        <v>4</v>
      </c>
      <c r="I158" s="101">
        <v>23</v>
      </c>
      <c r="J158" s="101">
        <v>0</v>
      </c>
      <c r="K158" s="101">
        <v>0</v>
      </c>
      <c r="L158" s="101">
        <v>33</v>
      </c>
      <c r="M158" s="101">
        <v>15</v>
      </c>
      <c r="N158" s="101">
        <v>0</v>
      </c>
      <c r="O158" s="169"/>
      <c r="P158" s="167"/>
      <c r="Q158" s="67">
        <f t="shared" si="12"/>
        <v>48</v>
      </c>
      <c r="R158" s="67">
        <f t="shared" si="13"/>
        <v>48</v>
      </c>
      <c r="S158" s="67">
        <f t="shared" si="14"/>
        <v>48</v>
      </c>
    </row>
    <row r="159" spans="1:19" ht="25.5">
      <c r="A159" s="33" t="s">
        <v>71</v>
      </c>
      <c r="B159" s="98">
        <v>38</v>
      </c>
      <c r="C159" s="99">
        <v>44</v>
      </c>
      <c r="D159" s="100" t="s">
        <v>177</v>
      </c>
      <c r="E159" s="48">
        <v>1</v>
      </c>
      <c r="F159" s="48">
        <v>12</v>
      </c>
      <c r="G159" s="48">
        <v>40</v>
      </c>
      <c r="H159" s="48">
        <v>14</v>
      </c>
      <c r="I159" s="48">
        <v>15</v>
      </c>
      <c r="J159" s="101">
        <v>0</v>
      </c>
      <c r="K159" s="101">
        <v>0</v>
      </c>
      <c r="L159" s="101">
        <v>38</v>
      </c>
      <c r="M159" s="101">
        <v>44</v>
      </c>
      <c r="N159" s="101">
        <v>0</v>
      </c>
      <c r="O159" s="168" t="s">
        <v>339</v>
      </c>
      <c r="P159" s="166" t="s">
        <v>211</v>
      </c>
      <c r="Q159" s="67">
        <f t="shared" si="6"/>
        <v>82</v>
      </c>
      <c r="R159" s="67">
        <f t="shared" si="7"/>
        <v>82</v>
      </c>
      <c r="S159" s="67">
        <f t="shared" si="8"/>
        <v>82</v>
      </c>
    </row>
    <row r="160" spans="1:19" ht="38.25">
      <c r="A160" s="33" t="s">
        <v>370</v>
      </c>
      <c r="B160" s="98">
        <v>35</v>
      </c>
      <c r="C160" s="99">
        <v>37</v>
      </c>
      <c r="D160" s="100" t="s">
        <v>177</v>
      </c>
      <c r="E160" s="48">
        <v>0</v>
      </c>
      <c r="F160" s="48">
        <v>12</v>
      </c>
      <c r="G160" s="48">
        <v>37</v>
      </c>
      <c r="H160" s="48">
        <v>11</v>
      </c>
      <c r="I160" s="48">
        <v>12</v>
      </c>
      <c r="J160" s="101">
        <v>0</v>
      </c>
      <c r="K160" s="101">
        <v>0</v>
      </c>
      <c r="L160" s="101">
        <v>42</v>
      </c>
      <c r="M160" s="101">
        <v>30</v>
      </c>
      <c r="N160" s="101">
        <v>0</v>
      </c>
      <c r="O160" s="169"/>
      <c r="P160" s="167"/>
      <c r="Q160" s="67">
        <f t="shared" si="6"/>
        <v>72</v>
      </c>
      <c r="R160" s="67">
        <f t="shared" si="7"/>
        <v>72</v>
      </c>
      <c r="S160" s="67">
        <f t="shared" si="8"/>
        <v>72</v>
      </c>
    </row>
    <row r="161" spans="1:19" ht="25.5">
      <c r="A161" s="33" t="s">
        <v>71</v>
      </c>
      <c r="B161" s="98">
        <v>8</v>
      </c>
      <c r="C161" s="99">
        <v>23</v>
      </c>
      <c r="D161" s="100" t="s">
        <v>177</v>
      </c>
      <c r="E161" s="48">
        <v>2</v>
      </c>
      <c r="F161" s="48">
        <v>10</v>
      </c>
      <c r="G161" s="48">
        <v>11</v>
      </c>
      <c r="H161" s="48">
        <v>1</v>
      </c>
      <c r="I161" s="48">
        <v>7</v>
      </c>
      <c r="J161" s="101">
        <v>0</v>
      </c>
      <c r="K161" s="101">
        <v>0</v>
      </c>
      <c r="L161" s="101">
        <v>18</v>
      </c>
      <c r="M161" s="101">
        <v>13</v>
      </c>
      <c r="N161" s="101">
        <v>0</v>
      </c>
      <c r="O161" s="168" t="s">
        <v>340</v>
      </c>
      <c r="P161" s="166" t="s">
        <v>211</v>
      </c>
      <c r="Q161" s="67">
        <f t="shared" si="6"/>
        <v>31</v>
      </c>
      <c r="R161" s="67">
        <f t="shared" si="7"/>
        <v>31</v>
      </c>
      <c r="S161" s="67">
        <f t="shared" si="8"/>
        <v>31</v>
      </c>
    </row>
    <row r="162" spans="1:19" ht="38.25">
      <c r="A162" s="33" t="s">
        <v>370</v>
      </c>
      <c r="B162" s="98">
        <v>12</v>
      </c>
      <c r="C162" s="99">
        <v>29</v>
      </c>
      <c r="D162" s="100" t="s">
        <v>177</v>
      </c>
      <c r="E162" s="48">
        <v>2</v>
      </c>
      <c r="F162" s="48">
        <v>12</v>
      </c>
      <c r="G162" s="48">
        <v>12</v>
      </c>
      <c r="H162" s="48">
        <v>2</v>
      </c>
      <c r="I162" s="48">
        <v>13</v>
      </c>
      <c r="J162" s="101">
        <v>0</v>
      </c>
      <c r="K162" s="101">
        <v>0</v>
      </c>
      <c r="L162" s="101">
        <v>28</v>
      </c>
      <c r="M162" s="101">
        <v>13</v>
      </c>
      <c r="N162" s="101">
        <v>0</v>
      </c>
      <c r="O162" s="169"/>
      <c r="P162" s="167"/>
      <c r="Q162" s="67">
        <f t="shared" si="6"/>
        <v>41</v>
      </c>
      <c r="R162" s="67">
        <f t="shared" si="7"/>
        <v>41</v>
      </c>
      <c r="S162" s="67">
        <f t="shared" si="8"/>
        <v>41</v>
      </c>
    </row>
    <row r="163" spans="1:19" ht="25.5">
      <c r="A163" s="33" t="s">
        <v>71</v>
      </c>
      <c r="B163" s="98">
        <v>164</v>
      </c>
      <c r="C163" s="99">
        <v>157</v>
      </c>
      <c r="D163" s="100" t="s">
        <v>177</v>
      </c>
      <c r="E163" s="48">
        <v>2</v>
      </c>
      <c r="F163" s="48">
        <v>98</v>
      </c>
      <c r="G163" s="48">
        <v>151</v>
      </c>
      <c r="H163" s="48">
        <v>26</v>
      </c>
      <c r="I163" s="48">
        <v>44</v>
      </c>
      <c r="J163" s="101">
        <v>0</v>
      </c>
      <c r="K163" s="101">
        <v>1</v>
      </c>
      <c r="L163" s="101">
        <v>308</v>
      </c>
      <c r="M163" s="101">
        <v>12</v>
      </c>
      <c r="N163" s="101">
        <v>0</v>
      </c>
      <c r="O163" s="168" t="s">
        <v>565</v>
      </c>
      <c r="P163" s="166" t="s">
        <v>211</v>
      </c>
      <c r="Q163" s="67">
        <f t="shared" si="6"/>
        <v>321</v>
      </c>
      <c r="R163" s="67">
        <f t="shared" si="7"/>
        <v>321</v>
      </c>
      <c r="S163" s="67">
        <f t="shared" si="8"/>
        <v>321</v>
      </c>
    </row>
    <row r="164" spans="1:19" ht="38.25">
      <c r="A164" s="33" t="s">
        <v>370</v>
      </c>
      <c r="B164" s="98">
        <v>167</v>
      </c>
      <c r="C164" s="99">
        <v>159</v>
      </c>
      <c r="D164" s="100" t="s">
        <v>177</v>
      </c>
      <c r="E164" s="48">
        <v>4</v>
      </c>
      <c r="F164" s="48">
        <v>90</v>
      </c>
      <c r="G164" s="48">
        <v>160</v>
      </c>
      <c r="H164" s="48">
        <v>24</v>
      </c>
      <c r="I164" s="48">
        <v>48</v>
      </c>
      <c r="J164" s="101">
        <v>0</v>
      </c>
      <c r="K164" s="101">
        <v>1</v>
      </c>
      <c r="L164" s="101">
        <v>309</v>
      </c>
      <c r="M164" s="101">
        <v>16</v>
      </c>
      <c r="N164" s="101">
        <v>0</v>
      </c>
      <c r="O164" s="169"/>
      <c r="P164" s="167"/>
      <c r="Q164" s="67">
        <f t="shared" si="6"/>
        <v>326</v>
      </c>
      <c r="R164" s="67">
        <f t="shared" si="7"/>
        <v>326</v>
      </c>
      <c r="S164" s="67">
        <f t="shared" si="8"/>
        <v>326</v>
      </c>
    </row>
    <row r="165" spans="1:19" ht="25.5">
      <c r="A165" s="33" t="s">
        <v>71</v>
      </c>
      <c r="B165" s="98">
        <v>108</v>
      </c>
      <c r="C165" s="99">
        <v>36</v>
      </c>
      <c r="D165" s="100" t="s">
        <v>177</v>
      </c>
      <c r="E165" s="48">
        <v>1</v>
      </c>
      <c r="F165" s="48">
        <v>12</v>
      </c>
      <c r="G165" s="48">
        <v>12</v>
      </c>
      <c r="H165" s="48">
        <v>1</v>
      </c>
      <c r="I165" s="48">
        <v>118</v>
      </c>
      <c r="J165" s="101">
        <v>0</v>
      </c>
      <c r="K165" s="101">
        <v>0</v>
      </c>
      <c r="L165" s="101">
        <v>122</v>
      </c>
      <c r="M165" s="101">
        <v>22</v>
      </c>
      <c r="N165" s="101">
        <v>0</v>
      </c>
      <c r="O165" s="168" t="s">
        <v>306</v>
      </c>
      <c r="P165" s="166" t="s">
        <v>211</v>
      </c>
      <c r="Q165" s="67">
        <f t="shared" si="6"/>
        <v>144</v>
      </c>
      <c r="R165" s="67">
        <f t="shared" si="7"/>
        <v>144</v>
      </c>
      <c r="S165" s="67">
        <f t="shared" si="8"/>
        <v>144</v>
      </c>
    </row>
    <row r="166" spans="1:19" ht="38.25">
      <c r="A166" s="33" t="s">
        <v>370</v>
      </c>
      <c r="B166" s="98">
        <v>97</v>
      </c>
      <c r="C166" s="99">
        <v>25</v>
      </c>
      <c r="D166" s="100" t="s">
        <v>177</v>
      </c>
      <c r="E166" s="48">
        <v>2</v>
      </c>
      <c r="F166" s="48">
        <v>10</v>
      </c>
      <c r="G166" s="48">
        <v>4</v>
      </c>
      <c r="H166" s="48">
        <v>1</v>
      </c>
      <c r="I166" s="48">
        <v>105</v>
      </c>
      <c r="J166" s="101">
        <v>0</v>
      </c>
      <c r="K166" s="101">
        <v>0</v>
      </c>
      <c r="L166" s="101">
        <v>106</v>
      </c>
      <c r="M166" s="101">
        <v>16</v>
      </c>
      <c r="N166" s="101">
        <v>0</v>
      </c>
      <c r="O166" s="169"/>
      <c r="P166" s="167"/>
      <c r="Q166" s="67">
        <f t="shared" si="6"/>
        <v>122</v>
      </c>
      <c r="R166" s="67">
        <f t="shared" si="7"/>
        <v>122</v>
      </c>
      <c r="S166" s="67">
        <f t="shared" si="8"/>
        <v>122</v>
      </c>
    </row>
    <row r="167" spans="1:19" ht="25.5">
      <c r="A167" s="33" t="s">
        <v>71</v>
      </c>
      <c r="B167" s="98">
        <v>20</v>
      </c>
      <c r="C167" s="99">
        <v>21</v>
      </c>
      <c r="D167" s="100" t="s">
        <v>177</v>
      </c>
      <c r="E167" s="48">
        <v>2</v>
      </c>
      <c r="F167" s="48">
        <v>11</v>
      </c>
      <c r="G167" s="48">
        <v>18</v>
      </c>
      <c r="H167" s="48">
        <v>1</v>
      </c>
      <c r="I167" s="48">
        <v>9</v>
      </c>
      <c r="J167" s="101">
        <v>0</v>
      </c>
      <c r="K167" s="101">
        <v>0</v>
      </c>
      <c r="L167" s="101">
        <v>33</v>
      </c>
      <c r="M167" s="101">
        <v>8</v>
      </c>
      <c r="N167" s="101">
        <v>0</v>
      </c>
      <c r="O167" s="168" t="s">
        <v>620</v>
      </c>
      <c r="P167" s="166" t="s">
        <v>211</v>
      </c>
      <c r="Q167" s="67">
        <f t="shared" si="6"/>
        <v>41</v>
      </c>
      <c r="R167" s="67">
        <f t="shared" si="7"/>
        <v>41</v>
      </c>
      <c r="S167" s="67">
        <f t="shared" si="8"/>
        <v>41</v>
      </c>
    </row>
    <row r="168" spans="1:19" ht="38.25">
      <c r="A168" s="33" t="s">
        <v>370</v>
      </c>
      <c r="B168" s="98">
        <v>11</v>
      </c>
      <c r="C168" s="99">
        <v>20</v>
      </c>
      <c r="D168" s="100" t="s">
        <v>177</v>
      </c>
      <c r="E168" s="48">
        <v>1</v>
      </c>
      <c r="F168" s="48">
        <v>10</v>
      </c>
      <c r="G168" s="48">
        <v>15</v>
      </c>
      <c r="H168" s="48">
        <v>2</v>
      </c>
      <c r="I168" s="48">
        <v>3</v>
      </c>
      <c r="J168" s="101">
        <v>0</v>
      </c>
      <c r="K168" s="101">
        <v>0</v>
      </c>
      <c r="L168" s="101">
        <v>26</v>
      </c>
      <c r="M168" s="101">
        <v>5</v>
      </c>
      <c r="N168" s="101">
        <v>0</v>
      </c>
      <c r="O168" s="169"/>
      <c r="P168" s="167"/>
      <c r="Q168" s="67">
        <f t="shared" si="6"/>
        <v>31</v>
      </c>
      <c r="R168" s="67">
        <f t="shared" si="7"/>
        <v>31</v>
      </c>
      <c r="S168" s="67">
        <f t="shared" si="8"/>
        <v>31</v>
      </c>
    </row>
    <row r="169" spans="1:19" ht="25.5">
      <c r="A169" s="33" t="s">
        <v>71</v>
      </c>
      <c r="B169" s="98">
        <v>36</v>
      </c>
      <c r="C169" s="99">
        <v>48</v>
      </c>
      <c r="D169" s="100" t="s">
        <v>177</v>
      </c>
      <c r="E169" s="48">
        <v>2</v>
      </c>
      <c r="F169" s="48">
        <v>24</v>
      </c>
      <c r="G169" s="48">
        <v>38</v>
      </c>
      <c r="H169" s="48">
        <v>11</v>
      </c>
      <c r="I169" s="48">
        <v>9</v>
      </c>
      <c r="J169" s="101">
        <v>0</v>
      </c>
      <c r="K169" s="101">
        <v>0</v>
      </c>
      <c r="L169" s="101">
        <v>69</v>
      </c>
      <c r="M169" s="101">
        <v>15</v>
      </c>
      <c r="N169" s="101">
        <v>0</v>
      </c>
      <c r="O169" s="168" t="s">
        <v>621</v>
      </c>
      <c r="P169" s="166" t="s">
        <v>211</v>
      </c>
      <c r="Q169" s="67">
        <f t="shared" si="6"/>
        <v>84</v>
      </c>
      <c r="R169" s="67">
        <f t="shared" si="7"/>
        <v>84</v>
      </c>
      <c r="S169" s="67">
        <f t="shared" si="8"/>
        <v>84</v>
      </c>
    </row>
    <row r="170" spans="1:19" ht="38.25">
      <c r="A170" s="33" t="s">
        <v>370</v>
      </c>
      <c r="B170" s="98">
        <v>34</v>
      </c>
      <c r="C170" s="99">
        <v>45</v>
      </c>
      <c r="D170" s="100" t="s">
        <v>177</v>
      </c>
      <c r="E170" s="48">
        <v>1</v>
      </c>
      <c r="F170" s="48">
        <v>26</v>
      </c>
      <c r="G170" s="48">
        <v>36</v>
      </c>
      <c r="H170" s="48">
        <v>7</v>
      </c>
      <c r="I170" s="48">
        <v>9</v>
      </c>
      <c r="J170" s="101">
        <v>0</v>
      </c>
      <c r="K170" s="101">
        <v>0</v>
      </c>
      <c r="L170" s="101">
        <v>65</v>
      </c>
      <c r="M170" s="101">
        <v>14</v>
      </c>
      <c r="N170" s="101">
        <v>0</v>
      </c>
      <c r="O170" s="169"/>
      <c r="P170" s="167"/>
      <c r="Q170" s="67">
        <f t="shared" si="6"/>
        <v>79</v>
      </c>
      <c r="R170" s="67">
        <f t="shared" si="7"/>
        <v>79</v>
      </c>
      <c r="S170" s="67">
        <f t="shared" si="8"/>
        <v>79</v>
      </c>
    </row>
    <row r="171" spans="1:19" ht="25.5">
      <c r="A171" s="33" t="s">
        <v>71</v>
      </c>
      <c r="B171" s="98">
        <v>25</v>
      </c>
      <c r="C171" s="99">
        <v>21</v>
      </c>
      <c r="D171" s="100" t="s">
        <v>177</v>
      </c>
      <c r="E171" s="48">
        <v>2</v>
      </c>
      <c r="F171" s="48">
        <v>6</v>
      </c>
      <c r="G171" s="48">
        <v>8</v>
      </c>
      <c r="H171" s="48">
        <v>1</v>
      </c>
      <c r="I171" s="48">
        <v>29</v>
      </c>
      <c r="J171" s="101">
        <v>0</v>
      </c>
      <c r="K171" s="101">
        <v>0</v>
      </c>
      <c r="L171" s="101">
        <v>20</v>
      </c>
      <c r="M171" s="101">
        <v>26</v>
      </c>
      <c r="N171" s="101">
        <v>0</v>
      </c>
      <c r="O171" s="168" t="s">
        <v>622</v>
      </c>
      <c r="P171" s="166" t="s">
        <v>211</v>
      </c>
      <c r="Q171" s="67">
        <f t="shared" si="6"/>
        <v>46</v>
      </c>
      <c r="R171" s="67">
        <f t="shared" si="7"/>
        <v>46</v>
      </c>
      <c r="S171" s="67">
        <f t="shared" si="8"/>
        <v>46</v>
      </c>
    </row>
    <row r="172" spans="1:19" ht="38.25">
      <c r="A172" s="33" t="s">
        <v>370</v>
      </c>
      <c r="B172" s="98">
        <v>32</v>
      </c>
      <c r="C172" s="99">
        <v>13</v>
      </c>
      <c r="D172" s="100" t="s">
        <v>177</v>
      </c>
      <c r="E172" s="48">
        <v>1</v>
      </c>
      <c r="F172" s="48">
        <v>8</v>
      </c>
      <c r="G172" s="48">
        <v>8</v>
      </c>
      <c r="H172" s="48">
        <v>0</v>
      </c>
      <c r="I172" s="48">
        <v>28</v>
      </c>
      <c r="J172" s="101">
        <v>0</v>
      </c>
      <c r="K172" s="101">
        <v>0</v>
      </c>
      <c r="L172" s="101">
        <v>21</v>
      </c>
      <c r="M172" s="101">
        <v>24</v>
      </c>
      <c r="N172" s="101">
        <v>0</v>
      </c>
      <c r="O172" s="169"/>
      <c r="P172" s="167"/>
      <c r="Q172" s="67">
        <f t="shared" si="6"/>
        <v>45</v>
      </c>
      <c r="R172" s="67">
        <f t="shared" si="7"/>
        <v>45</v>
      </c>
      <c r="S172" s="67">
        <f t="shared" si="8"/>
        <v>45</v>
      </c>
    </row>
    <row r="173" spans="1:19" ht="25.5">
      <c r="A173" s="33" t="s">
        <v>71</v>
      </c>
      <c r="B173" s="98">
        <v>24</v>
      </c>
      <c r="C173" s="99">
        <v>22</v>
      </c>
      <c r="D173" s="100" t="s">
        <v>177</v>
      </c>
      <c r="E173" s="48">
        <v>3</v>
      </c>
      <c r="F173" s="48">
        <v>16</v>
      </c>
      <c r="G173" s="48">
        <v>16</v>
      </c>
      <c r="H173" s="48">
        <v>4</v>
      </c>
      <c r="I173" s="48">
        <v>7</v>
      </c>
      <c r="J173" s="101">
        <v>0</v>
      </c>
      <c r="K173" s="101">
        <v>1</v>
      </c>
      <c r="L173" s="101">
        <v>36</v>
      </c>
      <c r="M173" s="101">
        <v>9</v>
      </c>
      <c r="N173" s="101">
        <v>0</v>
      </c>
      <c r="O173" s="168" t="s">
        <v>341</v>
      </c>
      <c r="P173" s="166" t="s">
        <v>213</v>
      </c>
      <c r="Q173" s="67">
        <f t="shared" si="6"/>
        <v>46</v>
      </c>
      <c r="R173" s="67">
        <f t="shared" si="7"/>
        <v>46</v>
      </c>
      <c r="S173" s="67">
        <f t="shared" si="8"/>
        <v>46</v>
      </c>
    </row>
    <row r="174" spans="1:19" ht="38.25">
      <c r="A174" s="33" t="s">
        <v>370</v>
      </c>
      <c r="B174" s="98">
        <v>20</v>
      </c>
      <c r="C174" s="99">
        <v>15</v>
      </c>
      <c r="D174" s="100" t="s">
        <v>177</v>
      </c>
      <c r="E174" s="48">
        <v>1</v>
      </c>
      <c r="F174" s="48">
        <v>12</v>
      </c>
      <c r="G174" s="48">
        <v>10</v>
      </c>
      <c r="H174" s="48">
        <v>1</v>
      </c>
      <c r="I174" s="48">
        <v>11</v>
      </c>
      <c r="J174" s="101">
        <v>0</v>
      </c>
      <c r="K174" s="101">
        <v>0</v>
      </c>
      <c r="L174" s="101">
        <v>28</v>
      </c>
      <c r="M174" s="101">
        <v>7</v>
      </c>
      <c r="N174" s="101">
        <v>0</v>
      </c>
      <c r="O174" s="169"/>
      <c r="P174" s="167"/>
      <c r="Q174" s="67">
        <f t="shared" si="6"/>
        <v>35</v>
      </c>
      <c r="R174" s="67">
        <f t="shared" si="7"/>
        <v>35</v>
      </c>
      <c r="S174" s="67">
        <f t="shared" si="8"/>
        <v>35</v>
      </c>
    </row>
    <row r="175" spans="1:19" ht="25.5">
      <c r="A175" s="33" t="s">
        <v>71</v>
      </c>
      <c r="B175" s="98">
        <v>12</v>
      </c>
      <c r="C175" s="99">
        <v>8</v>
      </c>
      <c r="D175" s="100" t="s">
        <v>177</v>
      </c>
      <c r="E175" s="48">
        <v>0</v>
      </c>
      <c r="F175" s="48">
        <v>4</v>
      </c>
      <c r="G175" s="48">
        <v>7</v>
      </c>
      <c r="H175" s="48">
        <v>0</v>
      </c>
      <c r="I175" s="48">
        <v>9</v>
      </c>
      <c r="J175" s="101">
        <v>0</v>
      </c>
      <c r="K175" s="101">
        <v>0</v>
      </c>
      <c r="L175" s="101">
        <v>12</v>
      </c>
      <c r="M175" s="101">
        <v>8</v>
      </c>
      <c r="N175" s="101">
        <v>0</v>
      </c>
      <c r="O175" s="168" t="s">
        <v>573</v>
      </c>
      <c r="P175" s="166" t="s">
        <v>213</v>
      </c>
      <c r="Q175" s="67">
        <f t="shared" si="6"/>
        <v>20</v>
      </c>
      <c r="R175" s="67">
        <f t="shared" si="7"/>
        <v>20</v>
      </c>
      <c r="S175" s="67">
        <f t="shared" si="8"/>
        <v>20</v>
      </c>
    </row>
    <row r="176" spans="1:19" ht="38.25">
      <c r="A176" s="33" t="s">
        <v>370</v>
      </c>
      <c r="B176" s="98">
        <v>11</v>
      </c>
      <c r="C176" s="99">
        <v>12</v>
      </c>
      <c r="D176" s="100" t="s">
        <v>177</v>
      </c>
      <c r="E176" s="48">
        <v>0</v>
      </c>
      <c r="F176" s="48">
        <v>7</v>
      </c>
      <c r="G176" s="48">
        <v>4</v>
      </c>
      <c r="H176" s="48">
        <v>2</v>
      </c>
      <c r="I176" s="48">
        <v>10</v>
      </c>
      <c r="J176" s="101">
        <v>0</v>
      </c>
      <c r="K176" s="101">
        <v>0</v>
      </c>
      <c r="L176" s="101">
        <v>17</v>
      </c>
      <c r="M176" s="101">
        <v>6</v>
      </c>
      <c r="N176" s="101">
        <v>0</v>
      </c>
      <c r="O176" s="169"/>
      <c r="P176" s="167"/>
      <c r="Q176" s="67">
        <f t="shared" si="6"/>
        <v>23</v>
      </c>
      <c r="R176" s="67">
        <f t="shared" si="7"/>
        <v>23</v>
      </c>
      <c r="S176" s="67">
        <f t="shared" si="8"/>
        <v>23</v>
      </c>
    </row>
    <row r="177" spans="1:19" ht="25.5">
      <c r="A177" s="33" t="s">
        <v>71</v>
      </c>
      <c r="B177" s="98">
        <v>53</v>
      </c>
      <c r="C177" s="99">
        <v>43</v>
      </c>
      <c r="D177" s="100" t="s">
        <v>177</v>
      </c>
      <c r="E177" s="48">
        <v>2</v>
      </c>
      <c r="F177" s="48">
        <v>10</v>
      </c>
      <c r="G177" s="48">
        <v>6</v>
      </c>
      <c r="H177" s="48">
        <v>1</v>
      </c>
      <c r="I177" s="48">
        <v>77</v>
      </c>
      <c r="J177" s="101">
        <v>0</v>
      </c>
      <c r="K177" s="101">
        <v>0</v>
      </c>
      <c r="L177" s="101">
        <v>68</v>
      </c>
      <c r="M177" s="101">
        <v>28</v>
      </c>
      <c r="N177" s="101">
        <v>0</v>
      </c>
      <c r="O177" s="168" t="s">
        <v>307</v>
      </c>
      <c r="P177" s="166" t="s">
        <v>213</v>
      </c>
      <c r="Q177" s="67">
        <f t="shared" si="6"/>
        <v>96</v>
      </c>
      <c r="R177" s="67">
        <f t="shared" si="7"/>
        <v>96</v>
      </c>
      <c r="S177" s="67">
        <f t="shared" si="8"/>
        <v>96</v>
      </c>
    </row>
    <row r="178" spans="1:19" ht="38.25">
      <c r="A178" s="33" t="s">
        <v>370</v>
      </c>
      <c r="B178" s="98">
        <v>50</v>
      </c>
      <c r="C178" s="99">
        <v>32</v>
      </c>
      <c r="D178" s="100" t="s">
        <v>177</v>
      </c>
      <c r="E178" s="48">
        <v>0</v>
      </c>
      <c r="F178" s="48">
        <v>6</v>
      </c>
      <c r="G178" s="48">
        <v>12</v>
      </c>
      <c r="H178" s="48">
        <v>0</v>
      </c>
      <c r="I178" s="48">
        <v>64</v>
      </c>
      <c r="J178" s="101">
        <v>0</v>
      </c>
      <c r="K178" s="101">
        <v>0</v>
      </c>
      <c r="L178" s="101">
        <v>53</v>
      </c>
      <c r="M178" s="101">
        <v>29</v>
      </c>
      <c r="N178" s="101">
        <v>0</v>
      </c>
      <c r="O178" s="169"/>
      <c r="P178" s="167"/>
      <c r="Q178" s="67">
        <f t="shared" si="6"/>
        <v>82</v>
      </c>
      <c r="R178" s="67">
        <f t="shared" si="7"/>
        <v>82</v>
      </c>
      <c r="S178" s="67">
        <f t="shared" si="8"/>
        <v>82</v>
      </c>
    </row>
    <row r="179" spans="1:19" ht="25.5">
      <c r="A179" s="33" t="s">
        <v>71</v>
      </c>
      <c r="B179" s="98">
        <v>5</v>
      </c>
      <c r="C179" s="99">
        <v>2</v>
      </c>
      <c r="D179" s="100" t="s">
        <v>177</v>
      </c>
      <c r="E179" s="48">
        <v>0</v>
      </c>
      <c r="F179" s="48">
        <v>3</v>
      </c>
      <c r="G179" s="48">
        <v>1</v>
      </c>
      <c r="H179" s="48">
        <v>3</v>
      </c>
      <c r="I179" s="48">
        <v>0</v>
      </c>
      <c r="J179" s="101">
        <v>0</v>
      </c>
      <c r="K179" s="101">
        <v>0</v>
      </c>
      <c r="L179" s="101">
        <v>5</v>
      </c>
      <c r="M179" s="101">
        <v>2</v>
      </c>
      <c r="N179" s="101">
        <v>0</v>
      </c>
      <c r="O179" s="168" t="s">
        <v>770</v>
      </c>
      <c r="P179" s="166" t="s">
        <v>213</v>
      </c>
      <c r="Q179" s="67">
        <f t="shared" si="6"/>
        <v>7</v>
      </c>
      <c r="R179" s="67">
        <f t="shared" si="7"/>
        <v>7</v>
      </c>
      <c r="S179" s="67">
        <f t="shared" si="8"/>
        <v>7</v>
      </c>
    </row>
    <row r="180" spans="1:19" ht="38.25">
      <c r="A180" s="33" t="s">
        <v>370</v>
      </c>
      <c r="B180" s="98">
        <v>7</v>
      </c>
      <c r="C180" s="99">
        <v>3</v>
      </c>
      <c r="D180" s="100" t="s">
        <v>177</v>
      </c>
      <c r="E180" s="48">
        <v>0</v>
      </c>
      <c r="F180" s="48">
        <v>3</v>
      </c>
      <c r="G180" s="48">
        <v>3</v>
      </c>
      <c r="H180" s="48">
        <v>2</v>
      </c>
      <c r="I180" s="48">
        <v>2</v>
      </c>
      <c r="J180" s="101">
        <v>0</v>
      </c>
      <c r="K180" s="101">
        <v>0</v>
      </c>
      <c r="L180" s="101">
        <v>8</v>
      </c>
      <c r="M180" s="101">
        <v>2</v>
      </c>
      <c r="N180" s="101">
        <v>0</v>
      </c>
      <c r="O180" s="169"/>
      <c r="P180" s="167"/>
      <c r="Q180" s="67">
        <f t="shared" si="6"/>
        <v>10</v>
      </c>
      <c r="R180" s="67">
        <f t="shared" si="7"/>
        <v>10</v>
      </c>
      <c r="S180" s="67">
        <f t="shared" si="8"/>
        <v>10</v>
      </c>
    </row>
    <row r="181" spans="1:19" ht="25.5">
      <c r="A181" s="33" t="s">
        <v>71</v>
      </c>
      <c r="B181" s="98">
        <v>35</v>
      </c>
      <c r="C181" s="99">
        <v>20</v>
      </c>
      <c r="D181" s="100" t="s">
        <v>177</v>
      </c>
      <c r="E181" s="48">
        <v>1</v>
      </c>
      <c r="F181" s="48">
        <v>8</v>
      </c>
      <c r="G181" s="48">
        <v>15</v>
      </c>
      <c r="H181" s="48">
        <v>3</v>
      </c>
      <c r="I181" s="48">
        <v>28</v>
      </c>
      <c r="J181" s="101">
        <v>0</v>
      </c>
      <c r="K181" s="101">
        <v>0</v>
      </c>
      <c r="L181" s="101">
        <v>29</v>
      </c>
      <c r="M181" s="101">
        <v>26</v>
      </c>
      <c r="N181" s="101">
        <v>0</v>
      </c>
      <c r="O181" s="168" t="s">
        <v>623</v>
      </c>
      <c r="P181" s="166" t="s">
        <v>213</v>
      </c>
      <c r="Q181" s="67">
        <f t="shared" si="6"/>
        <v>55</v>
      </c>
      <c r="R181" s="67">
        <f t="shared" si="7"/>
        <v>55</v>
      </c>
      <c r="S181" s="67">
        <f t="shared" si="8"/>
        <v>55</v>
      </c>
    </row>
    <row r="182" spans="1:19" ht="38.25">
      <c r="A182" s="33" t="s">
        <v>370</v>
      </c>
      <c r="B182" s="98">
        <v>34</v>
      </c>
      <c r="C182" s="99">
        <v>24</v>
      </c>
      <c r="D182" s="100" t="s">
        <v>177</v>
      </c>
      <c r="E182" s="48">
        <v>0</v>
      </c>
      <c r="F182" s="48">
        <v>11</v>
      </c>
      <c r="G182" s="48">
        <v>15</v>
      </c>
      <c r="H182" s="48">
        <v>2</v>
      </c>
      <c r="I182" s="48">
        <v>30</v>
      </c>
      <c r="J182" s="101">
        <v>0</v>
      </c>
      <c r="K182" s="101">
        <v>0</v>
      </c>
      <c r="L182" s="101">
        <v>32</v>
      </c>
      <c r="M182" s="101">
        <v>26</v>
      </c>
      <c r="N182" s="101">
        <v>0</v>
      </c>
      <c r="O182" s="169"/>
      <c r="P182" s="167"/>
      <c r="Q182" s="67">
        <f t="shared" si="6"/>
        <v>58</v>
      </c>
      <c r="R182" s="67">
        <f t="shared" si="7"/>
        <v>58</v>
      </c>
      <c r="S182" s="67">
        <f t="shared" si="8"/>
        <v>58</v>
      </c>
    </row>
    <row r="183" spans="1:19" ht="25.5">
      <c r="A183" s="33" t="s">
        <v>71</v>
      </c>
      <c r="B183" s="98">
        <v>28</v>
      </c>
      <c r="C183" s="99">
        <v>16</v>
      </c>
      <c r="D183" s="100" t="s">
        <v>177</v>
      </c>
      <c r="E183" s="48">
        <v>0</v>
      </c>
      <c r="F183" s="48">
        <v>13</v>
      </c>
      <c r="G183" s="48">
        <v>14</v>
      </c>
      <c r="H183" s="48">
        <v>1</v>
      </c>
      <c r="I183" s="48">
        <v>16</v>
      </c>
      <c r="J183" s="101">
        <v>0</v>
      </c>
      <c r="K183" s="101">
        <v>5</v>
      </c>
      <c r="L183" s="101">
        <v>30</v>
      </c>
      <c r="M183" s="101">
        <v>9</v>
      </c>
      <c r="N183" s="101">
        <v>0</v>
      </c>
      <c r="O183" s="168" t="s">
        <v>624</v>
      </c>
      <c r="P183" s="166" t="s">
        <v>213</v>
      </c>
      <c r="Q183" s="67">
        <f t="shared" si="6"/>
        <v>44</v>
      </c>
      <c r="R183" s="67">
        <f t="shared" si="7"/>
        <v>44</v>
      </c>
      <c r="S183" s="67">
        <f t="shared" si="8"/>
        <v>44</v>
      </c>
    </row>
    <row r="184" spans="1:19" ht="38.25">
      <c r="A184" s="33" t="s">
        <v>370</v>
      </c>
      <c r="B184" s="98">
        <v>29</v>
      </c>
      <c r="C184" s="99">
        <v>16</v>
      </c>
      <c r="D184" s="100" t="s">
        <v>177</v>
      </c>
      <c r="E184" s="48">
        <v>0</v>
      </c>
      <c r="F184" s="48">
        <v>16</v>
      </c>
      <c r="G184" s="48">
        <v>15</v>
      </c>
      <c r="H184" s="48">
        <v>1</v>
      </c>
      <c r="I184" s="48">
        <v>13</v>
      </c>
      <c r="J184" s="101">
        <v>0</v>
      </c>
      <c r="K184" s="101">
        <v>4</v>
      </c>
      <c r="L184" s="101">
        <v>32</v>
      </c>
      <c r="M184" s="101">
        <v>9</v>
      </c>
      <c r="N184" s="101">
        <v>0</v>
      </c>
      <c r="O184" s="169"/>
      <c r="P184" s="167"/>
      <c r="Q184" s="67">
        <f t="shared" si="6"/>
        <v>45</v>
      </c>
      <c r="R184" s="67">
        <f t="shared" si="7"/>
        <v>45</v>
      </c>
      <c r="S184" s="67">
        <f t="shared" si="8"/>
        <v>45</v>
      </c>
    </row>
    <row r="185" spans="1:19" ht="25.5">
      <c r="A185" s="33" t="s">
        <v>71</v>
      </c>
      <c r="B185" s="98">
        <v>9</v>
      </c>
      <c r="C185" s="99">
        <v>13</v>
      </c>
      <c r="D185" s="100" t="s">
        <v>177</v>
      </c>
      <c r="E185" s="48">
        <v>0</v>
      </c>
      <c r="F185" s="48">
        <v>5</v>
      </c>
      <c r="G185" s="48">
        <v>16</v>
      </c>
      <c r="H185" s="48">
        <v>0</v>
      </c>
      <c r="I185" s="48">
        <v>1</v>
      </c>
      <c r="J185" s="101">
        <v>0</v>
      </c>
      <c r="K185" s="101">
        <v>0</v>
      </c>
      <c r="L185" s="101">
        <v>14</v>
      </c>
      <c r="M185" s="101">
        <v>8</v>
      </c>
      <c r="N185" s="101">
        <v>0</v>
      </c>
      <c r="O185" s="168" t="s">
        <v>625</v>
      </c>
      <c r="P185" s="166" t="s">
        <v>213</v>
      </c>
      <c r="Q185" s="67">
        <f t="shared" si="6"/>
        <v>22</v>
      </c>
      <c r="R185" s="67">
        <f t="shared" si="7"/>
        <v>22</v>
      </c>
      <c r="S185" s="67">
        <f t="shared" si="8"/>
        <v>22</v>
      </c>
    </row>
    <row r="186" spans="1:19" ht="38.25">
      <c r="A186" s="33" t="s">
        <v>370</v>
      </c>
      <c r="B186" s="98">
        <v>9</v>
      </c>
      <c r="C186" s="99">
        <v>8</v>
      </c>
      <c r="D186" s="100" t="s">
        <v>177</v>
      </c>
      <c r="E186" s="48">
        <v>0</v>
      </c>
      <c r="F186" s="48">
        <v>5</v>
      </c>
      <c r="G186" s="48">
        <v>9</v>
      </c>
      <c r="H186" s="48">
        <v>2</v>
      </c>
      <c r="I186" s="48">
        <v>1</v>
      </c>
      <c r="J186" s="101">
        <v>0</v>
      </c>
      <c r="K186" s="101">
        <v>0</v>
      </c>
      <c r="L186" s="101">
        <v>11</v>
      </c>
      <c r="M186" s="101">
        <v>6</v>
      </c>
      <c r="N186" s="101">
        <v>0</v>
      </c>
      <c r="O186" s="169"/>
      <c r="P186" s="167"/>
      <c r="Q186" s="67">
        <f t="shared" si="6"/>
        <v>17</v>
      </c>
      <c r="R186" s="67">
        <f t="shared" si="7"/>
        <v>17</v>
      </c>
      <c r="S186" s="67">
        <f t="shared" si="8"/>
        <v>17</v>
      </c>
    </row>
    <row r="187" spans="1:19" ht="25.5">
      <c r="A187" s="33" t="s">
        <v>71</v>
      </c>
      <c r="B187" s="98">
        <v>31</v>
      </c>
      <c r="C187" s="99">
        <v>18</v>
      </c>
      <c r="D187" s="100" t="s">
        <v>177</v>
      </c>
      <c r="E187" s="101">
        <v>1</v>
      </c>
      <c r="F187" s="101">
        <v>15</v>
      </c>
      <c r="G187" s="101">
        <v>12</v>
      </c>
      <c r="H187" s="101">
        <v>1</v>
      </c>
      <c r="I187" s="101">
        <v>20</v>
      </c>
      <c r="J187" s="101">
        <v>0</v>
      </c>
      <c r="K187" s="101">
        <v>0</v>
      </c>
      <c r="L187" s="101">
        <v>36</v>
      </c>
      <c r="M187" s="101">
        <v>13</v>
      </c>
      <c r="N187" s="101">
        <v>0</v>
      </c>
      <c r="O187" s="168" t="s">
        <v>711</v>
      </c>
      <c r="P187" s="166" t="s">
        <v>213</v>
      </c>
      <c r="Q187" s="67">
        <f t="shared" ref="Q187:Q188" si="15">SUM(B187:C187)</f>
        <v>49</v>
      </c>
      <c r="R187" s="67">
        <f t="shared" ref="R187:R188" si="16">SUM(E187:I187)</f>
        <v>49</v>
      </c>
      <c r="S187" s="67">
        <f t="shared" ref="S187:S188" si="17">SUM(J187:N187)</f>
        <v>49</v>
      </c>
    </row>
    <row r="188" spans="1:19" ht="38.25">
      <c r="A188" s="33" t="s">
        <v>370</v>
      </c>
      <c r="B188" s="98">
        <v>44</v>
      </c>
      <c r="C188" s="99">
        <v>26</v>
      </c>
      <c r="D188" s="100" t="s">
        <v>177</v>
      </c>
      <c r="E188" s="101">
        <v>1</v>
      </c>
      <c r="F188" s="101">
        <v>17</v>
      </c>
      <c r="G188" s="101">
        <v>18</v>
      </c>
      <c r="H188" s="101">
        <v>1</v>
      </c>
      <c r="I188" s="101">
        <v>33</v>
      </c>
      <c r="J188" s="101">
        <v>0</v>
      </c>
      <c r="K188" s="101">
        <v>0</v>
      </c>
      <c r="L188" s="101">
        <v>54</v>
      </c>
      <c r="M188" s="101">
        <v>16</v>
      </c>
      <c r="N188" s="101">
        <v>0</v>
      </c>
      <c r="O188" s="169"/>
      <c r="P188" s="167"/>
      <c r="Q188" s="67">
        <f t="shared" si="15"/>
        <v>70</v>
      </c>
      <c r="R188" s="67">
        <f t="shared" si="16"/>
        <v>70</v>
      </c>
      <c r="S188" s="67">
        <f t="shared" si="17"/>
        <v>70</v>
      </c>
    </row>
    <row r="189" spans="1:19" ht="25.5">
      <c r="A189" s="33" t="s">
        <v>71</v>
      </c>
      <c r="B189" s="98">
        <v>23</v>
      </c>
      <c r="C189" s="99">
        <v>24</v>
      </c>
      <c r="D189" s="100" t="s">
        <v>177</v>
      </c>
      <c r="E189" s="101">
        <v>1</v>
      </c>
      <c r="F189" s="101">
        <v>13</v>
      </c>
      <c r="G189" s="101">
        <v>24</v>
      </c>
      <c r="H189" s="101">
        <v>0</v>
      </c>
      <c r="I189" s="101">
        <v>9</v>
      </c>
      <c r="J189" s="101">
        <v>0</v>
      </c>
      <c r="K189" s="101">
        <v>1</v>
      </c>
      <c r="L189" s="101">
        <v>40</v>
      </c>
      <c r="M189" s="101">
        <v>6</v>
      </c>
      <c r="N189" s="101">
        <v>0</v>
      </c>
      <c r="O189" s="168" t="s">
        <v>717</v>
      </c>
      <c r="P189" s="166" t="s">
        <v>213</v>
      </c>
      <c r="Q189" s="67">
        <f t="shared" ref="Q189:Q190" si="18">SUM(B189:C189)</f>
        <v>47</v>
      </c>
      <c r="R189" s="67">
        <f t="shared" ref="R189:R190" si="19">SUM(E189:I189)</f>
        <v>47</v>
      </c>
      <c r="S189" s="67">
        <f t="shared" ref="S189:S190" si="20">SUM(J189:N189)</f>
        <v>47</v>
      </c>
    </row>
    <row r="190" spans="1:19" ht="38.25">
      <c r="A190" s="33" t="s">
        <v>370</v>
      </c>
      <c r="B190" s="98">
        <v>30</v>
      </c>
      <c r="C190" s="99">
        <v>23</v>
      </c>
      <c r="D190" s="100" t="s">
        <v>177</v>
      </c>
      <c r="E190" s="101">
        <v>2</v>
      </c>
      <c r="F190" s="101">
        <v>16</v>
      </c>
      <c r="G190" s="101">
        <v>27</v>
      </c>
      <c r="H190" s="101">
        <v>1</v>
      </c>
      <c r="I190" s="101">
        <v>7</v>
      </c>
      <c r="J190" s="101">
        <v>0</v>
      </c>
      <c r="K190" s="101">
        <v>1</v>
      </c>
      <c r="L190" s="101">
        <v>46</v>
      </c>
      <c r="M190" s="101">
        <v>6</v>
      </c>
      <c r="N190" s="101">
        <v>0</v>
      </c>
      <c r="O190" s="169"/>
      <c r="P190" s="167"/>
      <c r="Q190" s="67">
        <f t="shared" si="18"/>
        <v>53</v>
      </c>
      <c r="R190" s="67">
        <f t="shared" si="19"/>
        <v>53</v>
      </c>
      <c r="S190" s="67">
        <f t="shared" si="20"/>
        <v>53</v>
      </c>
    </row>
    <row r="191" spans="1:19" ht="25.5">
      <c r="A191" s="33" t="s">
        <v>71</v>
      </c>
      <c r="B191" s="98">
        <v>13</v>
      </c>
      <c r="C191" s="99">
        <v>11</v>
      </c>
      <c r="D191" s="100" t="s">
        <v>177</v>
      </c>
      <c r="E191" s="101">
        <v>0</v>
      </c>
      <c r="F191" s="101">
        <v>4</v>
      </c>
      <c r="G191" s="101">
        <v>10</v>
      </c>
      <c r="H191" s="101">
        <v>3</v>
      </c>
      <c r="I191" s="101">
        <v>7</v>
      </c>
      <c r="J191" s="101">
        <v>0</v>
      </c>
      <c r="K191" s="101">
        <v>0</v>
      </c>
      <c r="L191" s="101">
        <v>17</v>
      </c>
      <c r="M191" s="101">
        <v>7</v>
      </c>
      <c r="N191" s="101">
        <v>0</v>
      </c>
      <c r="O191" s="168" t="s">
        <v>718</v>
      </c>
      <c r="P191" s="166" t="s">
        <v>213</v>
      </c>
      <c r="Q191" s="67">
        <f t="shared" ref="Q191:Q192" si="21">SUM(B191:C191)</f>
        <v>24</v>
      </c>
      <c r="R191" s="67">
        <f t="shared" ref="R191:R192" si="22">SUM(E191:I191)</f>
        <v>24</v>
      </c>
      <c r="S191" s="67">
        <f t="shared" ref="S191:S192" si="23">SUM(J191:N191)</f>
        <v>24</v>
      </c>
    </row>
    <row r="192" spans="1:19" ht="38.25">
      <c r="A192" s="33" t="s">
        <v>370</v>
      </c>
      <c r="B192" s="98">
        <v>9</v>
      </c>
      <c r="C192" s="99">
        <v>9</v>
      </c>
      <c r="D192" s="100" t="s">
        <v>177</v>
      </c>
      <c r="E192" s="101">
        <v>0</v>
      </c>
      <c r="F192" s="101">
        <v>4</v>
      </c>
      <c r="G192" s="101">
        <v>7</v>
      </c>
      <c r="H192" s="101">
        <v>2</v>
      </c>
      <c r="I192" s="101">
        <v>5</v>
      </c>
      <c r="J192" s="101">
        <v>0</v>
      </c>
      <c r="K192" s="101">
        <v>0</v>
      </c>
      <c r="L192" s="101">
        <v>13</v>
      </c>
      <c r="M192" s="101">
        <v>5</v>
      </c>
      <c r="N192" s="101">
        <v>0</v>
      </c>
      <c r="O192" s="169"/>
      <c r="P192" s="167"/>
      <c r="Q192" s="67">
        <f t="shared" si="21"/>
        <v>18</v>
      </c>
      <c r="R192" s="67">
        <f t="shared" si="22"/>
        <v>18</v>
      </c>
      <c r="S192" s="67">
        <f t="shared" si="23"/>
        <v>18</v>
      </c>
    </row>
    <row r="193" spans="1:19" ht="25.5">
      <c r="A193" s="33" t="s">
        <v>71</v>
      </c>
      <c r="B193" s="98">
        <v>10</v>
      </c>
      <c r="C193" s="99">
        <v>8</v>
      </c>
      <c r="D193" s="100" t="s">
        <v>177</v>
      </c>
      <c r="E193" s="101">
        <v>0</v>
      </c>
      <c r="F193" s="101">
        <v>5</v>
      </c>
      <c r="G193" s="101">
        <v>9</v>
      </c>
      <c r="H193" s="101">
        <v>2</v>
      </c>
      <c r="I193" s="101">
        <v>2</v>
      </c>
      <c r="J193" s="101">
        <v>0</v>
      </c>
      <c r="K193" s="101">
        <v>0</v>
      </c>
      <c r="L193" s="101">
        <v>16</v>
      </c>
      <c r="M193" s="101">
        <v>2</v>
      </c>
      <c r="N193" s="101">
        <v>0</v>
      </c>
      <c r="O193" s="168" t="s">
        <v>719</v>
      </c>
      <c r="P193" s="166" t="s">
        <v>213</v>
      </c>
      <c r="Q193" s="67">
        <f t="shared" ref="Q193:Q194" si="24">SUM(B193:C193)</f>
        <v>18</v>
      </c>
      <c r="R193" s="67">
        <f t="shared" ref="R193:R194" si="25">SUM(E193:I193)</f>
        <v>18</v>
      </c>
      <c r="S193" s="67">
        <f t="shared" ref="S193:S194" si="26">SUM(J193:N193)</f>
        <v>18</v>
      </c>
    </row>
    <row r="194" spans="1:19" ht="38.25">
      <c r="A194" s="33" t="s">
        <v>370</v>
      </c>
      <c r="B194" s="98">
        <v>6</v>
      </c>
      <c r="C194" s="99">
        <v>3</v>
      </c>
      <c r="D194" s="100" t="s">
        <v>177</v>
      </c>
      <c r="E194" s="101">
        <v>1</v>
      </c>
      <c r="F194" s="101">
        <v>2</v>
      </c>
      <c r="G194" s="101">
        <v>5</v>
      </c>
      <c r="H194" s="101">
        <v>0</v>
      </c>
      <c r="I194" s="101">
        <v>1</v>
      </c>
      <c r="J194" s="101">
        <v>0</v>
      </c>
      <c r="K194" s="101">
        <v>0</v>
      </c>
      <c r="L194" s="101">
        <v>7</v>
      </c>
      <c r="M194" s="101">
        <v>2</v>
      </c>
      <c r="N194" s="101">
        <v>0</v>
      </c>
      <c r="O194" s="169"/>
      <c r="P194" s="167"/>
      <c r="Q194" s="67">
        <f t="shared" si="24"/>
        <v>9</v>
      </c>
      <c r="R194" s="67">
        <f t="shared" si="25"/>
        <v>9</v>
      </c>
      <c r="S194" s="67">
        <f t="shared" si="26"/>
        <v>9</v>
      </c>
    </row>
    <row r="195" spans="1:19" ht="25.5" customHeight="1">
      <c r="A195" s="33" t="s">
        <v>71</v>
      </c>
      <c r="B195" s="98">
        <v>10</v>
      </c>
      <c r="C195" s="99">
        <v>4</v>
      </c>
      <c r="D195" s="100" t="s">
        <v>177</v>
      </c>
      <c r="E195" s="101">
        <v>1</v>
      </c>
      <c r="F195" s="101">
        <v>1</v>
      </c>
      <c r="G195" s="101">
        <v>7</v>
      </c>
      <c r="H195" s="101">
        <v>0</v>
      </c>
      <c r="I195" s="101">
        <v>5</v>
      </c>
      <c r="J195" s="101">
        <v>0</v>
      </c>
      <c r="K195" s="101">
        <v>0</v>
      </c>
      <c r="L195" s="101">
        <v>12</v>
      </c>
      <c r="M195" s="101">
        <v>2</v>
      </c>
      <c r="N195" s="101">
        <v>0</v>
      </c>
      <c r="O195" s="168" t="s">
        <v>724</v>
      </c>
      <c r="P195" s="166" t="s">
        <v>213</v>
      </c>
      <c r="Q195" s="67">
        <f t="shared" ref="Q195:Q196" si="27">SUM(B195:C195)</f>
        <v>14</v>
      </c>
      <c r="R195" s="67">
        <f t="shared" ref="R195:R196" si="28">SUM(E195:I195)</f>
        <v>14</v>
      </c>
      <c r="S195" s="67">
        <f t="shared" ref="S195:S196" si="29">SUM(J195:N195)</f>
        <v>14</v>
      </c>
    </row>
    <row r="196" spans="1:19" ht="38.25">
      <c r="A196" s="33" t="s">
        <v>370</v>
      </c>
      <c r="B196" s="98">
        <v>11</v>
      </c>
      <c r="C196" s="99">
        <v>4</v>
      </c>
      <c r="D196" s="100" t="s">
        <v>177</v>
      </c>
      <c r="E196" s="101">
        <v>0</v>
      </c>
      <c r="F196" s="101">
        <v>2</v>
      </c>
      <c r="G196" s="101">
        <v>8</v>
      </c>
      <c r="H196" s="101">
        <v>0</v>
      </c>
      <c r="I196" s="101">
        <v>5</v>
      </c>
      <c r="J196" s="101">
        <v>0</v>
      </c>
      <c r="K196" s="101">
        <v>0</v>
      </c>
      <c r="L196" s="101">
        <v>14</v>
      </c>
      <c r="M196" s="101">
        <v>1</v>
      </c>
      <c r="N196" s="101">
        <v>0</v>
      </c>
      <c r="O196" s="169"/>
      <c r="P196" s="167"/>
      <c r="Q196" s="67">
        <f t="shared" si="27"/>
        <v>15</v>
      </c>
      <c r="R196" s="67">
        <f t="shared" si="28"/>
        <v>15</v>
      </c>
      <c r="S196" s="67">
        <f t="shared" si="29"/>
        <v>15</v>
      </c>
    </row>
    <row r="197" spans="1:19" ht="25.5" customHeight="1">
      <c r="A197" s="33" t="s">
        <v>71</v>
      </c>
      <c r="B197" s="98">
        <v>11</v>
      </c>
      <c r="C197" s="99">
        <v>14</v>
      </c>
      <c r="D197" s="100" t="s">
        <v>177</v>
      </c>
      <c r="E197" s="101">
        <v>1</v>
      </c>
      <c r="F197" s="101">
        <v>2</v>
      </c>
      <c r="G197" s="101">
        <v>4</v>
      </c>
      <c r="H197" s="101">
        <v>0</v>
      </c>
      <c r="I197" s="101">
        <v>18</v>
      </c>
      <c r="J197" s="101">
        <v>0</v>
      </c>
      <c r="K197" s="101">
        <v>0</v>
      </c>
      <c r="L197" s="101">
        <v>20</v>
      </c>
      <c r="M197" s="101">
        <v>5</v>
      </c>
      <c r="N197" s="101">
        <v>0</v>
      </c>
      <c r="O197" s="168" t="s">
        <v>729</v>
      </c>
      <c r="P197" s="166" t="s">
        <v>213</v>
      </c>
      <c r="Q197" s="67">
        <f t="shared" ref="Q197:Q198" si="30">SUM(B197:C197)</f>
        <v>25</v>
      </c>
      <c r="R197" s="67">
        <f t="shared" ref="R197:R198" si="31">SUM(E197:I197)</f>
        <v>25</v>
      </c>
      <c r="S197" s="67">
        <f t="shared" ref="S197:S198" si="32">SUM(J197:N197)</f>
        <v>25</v>
      </c>
    </row>
    <row r="198" spans="1:19" ht="38.25">
      <c r="A198" s="33" t="s">
        <v>370</v>
      </c>
      <c r="B198" s="98">
        <v>15</v>
      </c>
      <c r="C198" s="99">
        <v>14</v>
      </c>
      <c r="D198" s="100" t="s">
        <v>177</v>
      </c>
      <c r="E198" s="101">
        <v>1</v>
      </c>
      <c r="F198" s="101">
        <v>6</v>
      </c>
      <c r="G198" s="101">
        <v>6</v>
      </c>
      <c r="H198" s="101">
        <v>1</v>
      </c>
      <c r="I198" s="101">
        <v>15</v>
      </c>
      <c r="J198" s="101">
        <v>0</v>
      </c>
      <c r="K198" s="101">
        <v>0</v>
      </c>
      <c r="L198" s="101">
        <v>27</v>
      </c>
      <c r="M198" s="101">
        <v>2</v>
      </c>
      <c r="N198" s="101">
        <v>0</v>
      </c>
      <c r="O198" s="169"/>
      <c r="P198" s="167"/>
      <c r="Q198" s="67">
        <f t="shared" si="30"/>
        <v>29</v>
      </c>
      <c r="R198" s="67">
        <f t="shared" si="31"/>
        <v>29</v>
      </c>
      <c r="S198" s="67">
        <f t="shared" si="32"/>
        <v>29</v>
      </c>
    </row>
    <row r="199" spans="1:19" ht="25.5" customHeight="1">
      <c r="A199" s="33" t="s">
        <v>71</v>
      </c>
      <c r="B199" s="98">
        <v>27</v>
      </c>
      <c r="C199" s="99">
        <v>17</v>
      </c>
      <c r="D199" s="100" t="s">
        <v>177</v>
      </c>
      <c r="E199" s="101">
        <v>3</v>
      </c>
      <c r="F199" s="101">
        <v>12</v>
      </c>
      <c r="G199" s="101">
        <v>15</v>
      </c>
      <c r="H199" s="101">
        <v>0</v>
      </c>
      <c r="I199" s="101">
        <v>14</v>
      </c>
      <c r="J199" s="101">
        <v>0</v>
      </c>
      <c r="K199" s="101">
        <v>0</v>
      </c>
      <c r="L199" s="101">
        <v>35</v>
      </c>
      <c r="M199" s="101">
        <v>9</v>
      </c>
      <c r="N199" s="101">
        <v>0</v>
      </c>
      <c r="O199" s="168" t="s">
        <v>736</v>
      </c>
      <c r="P199" s="166" t="s">
        <v>213</v>
      </c>
      <c r="Q199" s="67">
        <f t="shared" ref="Q199:Q203" si="33">SUM(B199:C199)</f>
        <v>44</v>
      </c>
      <c r="R199" s="67">
        <f t="shared" ref="R199:R203" si="34">SUM(E199:I199)</f>
        <v>44</v>
      </c>
      <c r="S199" s="67">
        <f t="shared" ref="S199:S203" si="35">SUM(J199:N199)</f>
        <v>44</v>
      </c>
    </row>
    <row r="200" spans="1:19" ht="38.25">
      <c r="A200" s="33" t="s">
        <v>370</v>
      </c>
      <c r="B200" s="98">
        <v>19</v>
      </c>
      <c r="C200" s="99">
        <v>17</v>
      </c>
      <c r="D200" s="100" t="s">
        <v>177</v>
      </c>
      <c r="E200" s="101">
        <v>0</v>
      </c>
      <c r="F200" s="101">
        <v>8</v>
      </c>
      <c r="G200" s="101">
        <v>13</v>
      </c>
      <c r="H200" s="101">
        <v>0</v>
      </c>
      <c r="I200" s="101">
        <v>15</v>
      </c>
      <c r="J200" s="101">
        <v>0</v>
      </c>
      <c r="K200" s="101">
        <v>0</v>
      </c>
      <c r="L200" s="101">
        <v>29</v>
      </c>
      <c r="M200" s="101">
        <v>7</v>
      </c>
      <c r="N200" s="101">
        <v>0</v>
      </c>
      <c r="O200" s="169"/>
      <c r="P200" s="167"/>
      <c r="Q200" s="67">
        <f t="shared" si="33"/>
        <v>36</v>
      </c>
      <c r="R200" s="67">
        <f t="shared" si="34"/>
        <v>36</v>
      </c>
      <c r="S200" s="67">
        <f t="shared" si="35"/>
        <v>36</v>
      </c>
    </row>
    <row r="201" spans="1:19" ht="25.5">
      <c r="A201" s="33" t="s">
        <v>71</v>
      </c>
      <c r="B201" s="98">
        <v>14</v>
      </c>
      <c r="C201" s="99">
        <v>6</v>
      </c>
      <c r="D201" s="100" t="s">
        <v>177</v>
      </c>
      <c r="E201" s="101">
        <v>0</v>
      </c>
      <c r="F201" s="101">
        <v>9</v>
      </c>
      <c r="G201" s="101">
        <v>7</v>
      </c>
      <c r="H201" s="101">
        <v>1</v>
      </c>
      <c r="I201" s="101">
        <v>3</v>
      </c>
      <c r="J201" s="101">
        <v>0</v>
      </c>
      <c r="K201" s="101">
        <v>3</v>
      </c>
      <c r="L201" s="101">
        <v>16</v>
      </c>
      <c r="M201" s="101">
        <v>1</v>
      </c>
      <c r="N201" s="101">
        <v>0</v>
      </c>
      <c r="O201" s="168" t="s">
        <v>753</v>
      </c>
      <c r="P201" s="166" t="s">
        <v>213</v>
      </c>
      <c r="Q201" s="67">
        <f t="shared" si="33"/>
        <v>20</v>
      </c>
      <c r="R201" s="67">
        <f t="shared" si="34"/>
        <v>20</v>
      </c>
      <c r="S201" s="67">
        <f t="shared" si="35"/>
        <v>20</v>
      </c>
    </row>
    <row r="202" spans="1:19" ht="38.25">
      <c r="A202" s="33" t="s">
        <v>370</v>
      </c>
      <c r="B202" s="98">
        <v>16</v>
      </c>
      <c r="C202" s="99">
        <v>8</v>
      </c>
      <c r="D202" s="100" t="s">
        <v>177</v>
      </c>
      <c r="E202" s="101">
        <v>0</v>
      </c>
      <c r="F202" s="101">
        <v>7</v>
      </c>
      <c r="G202" s="101">
        <v>10</v>
      </c>
      <c r="H202" s="101">
        <v>1</v>
      </c>
      <c r="I202" s="101">
        <v>6</v>
      </c>
      <c r="J202" s="101">
        <v>0</v>
      </c>
      <c r="K202" s="101">
        <v>4</v>
      </c>
      <c r="L202" s="101">
        <v>20</v>
      </c>
      <c r="M202" s="101">
        <v>0</v>
      </c>
      <c r="N202" s="101">
        <v>0</v>
      </c>
      <c r="O202" s="169"/>
      <c r="P202" s="167"/>
      <c r="Q202" s="67">
        <f t="shared" si="33"/>
        <v>24</v>
      </c>
      <c r="R202" s="67">
        <f t="shared" si="34"/>
        <v>24</v>
      </c>
      <c r="S202" s="67">
        <f t="shared" si="35"/>
        <v>24</v>
      </c>
    </row>
    <row r="203" spans="1:19" ht="25.5">
      <c r="A203" s="33" t="s">
        <v>71</v>
      </c>
      <c r="B203" s="98">
        <v>22</v>
      </c>
      <c r="C203" s="99">
        <v>14</v>
      </c>
      <c r="D203" s="100" t="s">
        <v>177</v>
      </c>
      <c r="E203" s="48">
        <v>1</v>
      </c>
      <c r="F203" s="48">
        <v>6</v>
      </c>
      <c r="G203" s="48">
        <v>8</v>
      </c>
      <c r="H203" s="48">
        <v>1</v>
      </c>
      <c r="I203" s="48">
        <v>20</v>
      </c>
      <c r="J203" s="101">
        <v>0</v>
      </c>
      <c r="K203" s="101">
        <v>5</v>
      </c>
      <c r="L203" s="101">
        <v>20</v>
      </c>
      <c r="M203" s="101">
        <v>11</v>
      </c>
      <c r="N203" s="101">
        <v>0</v>
      </c>
      <c r="O203" s="168" t="s">
        <v>431</v>
      </c>
      <c r="P203" s="166" t="s">
        <v>214</v>
      </c>
      <c r="Q203" s="67">
        <f t="shared" si="33"/>
        <v>36</v>
      </c>
      <c r="R203" s="67">
        <f t="shared" si="34"/>
        <v>36</v>
      </c>
      <c r="S203" s="67">
        <f t="shared" si="35"/>
        <v>36</v>
      </c>
    </row>
    <row r="204" spans="1:19" ht="38.25">
      <c r="A204" s="33" t="s">
        <v>370</v>
      </c>
      <c r="B204" s="98">
        <v>39</v>
      </c>
      <c r="C204" s="99">
        <v>28</v>
      </c>
      <c r="D204" s="100" t="s">
        <v>177</v>
      </c>
      <c r="E204" s="48">
        <v>1</v>
      </c>
      <c r="F204" s="48">
        <v>11</v>
      </c>
      <c r="G204" s="48">
        <v>13</v>
      </c>
      <c r="H204" s="48">
        <v>1</v>
      </c>
      <c r="I204" s="48">
        <v>41</v>
      </c>
      <c r="J204" s="101">
        <v>0</v>
      </c>
      <c r="K204" s="101">
        <v>7</v>
      </c>
      <c r="L204" s="101">
        <v>48</v>
      </c>
      <c r="M204" s="101">
        <v>12</v>
      </c>
      <c r="N204" s="101">
        <v>0</v>
      </c>
      <c r="O204" s="169"/>
      <c r="P204" s="167"/>
      <c r="Q204" s="67">
        <f t="shared" si="6"/>
        <v>67</v>
      </c>
      <c r="R204" s="67">
        <f t="shared" si="7"/>
        <v>67</v>
      </c>
      <c r="S204" s="67">
        <f t="shared" si="8"/>
        <v>67</v>
      </c>
    </row>
    <row r="205" spans="1:19" ht="25.5">
      <c r="A205" s="33" t="s">
        <v>71</v>
      </c>
      <c r="B205" s="98">
        <v>56</v>
      </c>
      <c r="C205" s="99">
        <v>67</v>
      </c>
      <c r="D205" s="100" t="s">
        <v>177</v>
      </c>
      <c r="E205" s="48">
        <v>1</v>
      </c>
      <c r="F205" s="48">
        <v>18</v>
      </c>
      <c r="G205" s="48">
        <v>29</v>
      </c>
      <c r="H205" s="48">
        <v>9</v>
      </c>
      <c r="I205" s="48">
        <v>66</v>
      </c>
      <c r="J205" s="101">
        <v>0</v>
      </c>
      <c r="K205" s="101">
        <v>9</v>
      </c>
      <c r="L205" s="101">
        <v>96</v>
      </c>
      <c r="M205" s="101">
        <v>18</v>
      </c>
      <c r="N205" s="101">
        <v>0</v>
      </c>
      <c r="O205" s="168" t="s">
        <v>597</v>
      </c>
      <c r="P205" s="166" t="s">
        <v>214</v>
      </c>
      <c r="Q205" s="67">
        <f t="shared" si="6"/>
        <v>123</v>
      </c>
      <c r="R205" s="67">
        <f t="shared" si="7"/>
        <v>123</v>
      </c>
      <c r="S205" s="67">
        <f t="shared" si="8"/>
        <v>123</v>
      </c>
    </row>
    <row r="206" spans="1:19" ht="38.25">
      <c r="A206" s="33" t="s">
        <v>370</v>
      </c>
      <c r="B206" s="98">
        <v>66</v>
      </c>
      <c r="C206" s="99">
        <v>74</v>
      </c>
      <c r="D206" s="100" t="s">
        <v>177</v>
      </c>
      <c r="E206" s="48">
        <v>1</v>
      </c>
      <c r="F206" s="48">
        <v>29</v>
      </c>
      <c r="G206" s="48">
        <v>28</v>
      </c>
      <c r="H206" s="48">
        <v>13</v>
      </c>
      <c r="I206" s="48">
        <v>69</v>
      </c>
      <c r="J206" s="101">
        <v>0</v>
      </c>
      <c r="K206" s="101">
        <v>3</v>
      </c>
      <c r="L206" s="101">
        <v>119</v>
      </c>
      <c r="M206" s="101">
        <v>18</v>
      </c>
      <c r="N206" s="101">
        <v>0</v>
      </c>
      <c r="O206" s="169"/>
      <c r="P206" s="167"/>
      <c r="Q206" s="67">
        <f t="shared" si="6"/>
        <v>140</v>
      </c>
      <c r="R206" s="67">
        <f t="shared" si="7"/>
        <v>140</v>
      </c>
      <c r="S206" s="67">
        <f t="shared" si="8"/>
        <v>140</v>
      </c>
    </row>
    <row r="207" spans="1:19" ht="25.5">
      <c r="A207" s="33" t="s">
        <v>71</v>
      </c>
      <c r="B207" s="98">
        <v>31</v>
      </c>
      <c r="C207" s="99">
        <v>39</v>
      </c>
      <c r="D207" s="100" t="s">
        <v>177</v>
      </c>
      <c r="E207" s="48">
        <v>2</v>
      </c>
      <c r="F207" s="48">
        <v>13</v>
      </c>
      <c r="G207" s="48">
        <v>19</v>
      </c>
      <c r="H207" s="48">
        <v>3</v>
      </c>
      <c r="I207" s="48">
        <v>33</v>
      </c>
      <c r="J207" s="101">
        <v>0</v>
      </c>
      <c r="K207" s="101">
        <v>20</v>
      </c>
      <c r="L207" s="101">
        <v>49</v>
      </c>
      <c r="M207" s="101">
        <v>1</v>
      </c>
      <c r="N207" s="101">
        <v>0</v>
      </c>
      <c r="O207" s="168" t="s">
        <v>421</v>
      </c>
      <c r="P207" s="166" t="s">
        <v>214</v>
      </c>
      <c r="Q207" s="67">
        <f t="shared" si="6"/>
        <v>70</v>
      </c>
      <c r="R207" s="67">
        <f t="shared" si="7"/>
        <v>70</v>
      </c>
      <c r="S207" s="67">
        <f t="shared" si="8"/>
        <v>70</v>
      </c>
    </row>
    <row r="208" spans="1:19" ht="38.25">
      <c r="A208" s="33" t="s">
        <v>370</v>
      </c>
      <c r="B208" s="98">
        <v>44</v>
      </c>
      <c r="C208" s="99">
        <v>31</v>
      </c>
      <c r="D208" s="100" t="s">
        <v>177</v>
      </c>
      <c r="E208" s="48">
        <v>2</v>
      </c>
      <c r="F208" s="48">
        <v>11</v>
      </c>
      <c r="G208" s="48">
        <v>25</v>
      </c>
      <c r="H208" s="48">
        <v>4</v>
      </c>
      <c r="I208" s="48">
        <v>33</v>
      </c>
      <c r="J208" s="101">
        <v>0</v>
      </c>
      <c r="K208" s="101">
        <v>9</v>
      </c>
      <c r="L208" s="101">
        <v>64</v>
      </c>
      <c r="M208" s="101">
        <v>2</v>
      </c>
      <c r="N208" s="101">
        <v>0</v>
      </c>
      <c r="O208" s="169"/>
      <c r="P208" s="167"/>
      <c r="Q208" s="67">
        <f t="shared" si="6"/>
        <v>75</v>
      </c>
      <c r="R208" s="67">
        <f t="shared" si="7"/>
        <v>75</v>
      </c>
      <c r="S208" s="67">
        <f t="shared" si="8"/>
        <v>75</v>
      </c>
    </row>
    <row r="209" spans="1:19" ht="25.5">
      <c r="A209" s="33" t="s">
        <v>71</v>
      </c>
      <c r="B209" s="98">
        <v>55</v>
      </c>
      <c r="C209" s="99">
        <v>33</v>
      </c>
      <c r="D209" s="100" t="s">
        <v>177</v>
      </c>
      <c r="E209" s="48">
        <v>0</v>
      </c>
      <c r="F209" s="48">
        <v>9</v>
      </c>
      <c r="G209" s="48">
        <v>33</v>
      </c>
      <c r="H209" s="48">
        <v>6</v>
      </c>
      <c r="I209" s="48">
        <v>40</v>
      </c>
      <c r="J209" s="101">
        <v>0</v>
      </c>
      <c r="K209" s="101">
        <v>7</v>
      </c>
      <c r="L209" s="101">
        <v>78</v>
      </c>
      <c r="M209" s="101">
        <v>3</v>
      </c>
      <c r="N209" s="101">
        <v>0</v>
      </c>
      <c r="O209" s="168" t="s">
        <v>308</v>
      </c>
      <c r="P209" s="166" t="s">
        <v>214</v>
      </c>
      <c r="Q209" s="67">
        <f t="shared" si="6"/>
        <v>88</v>
      </c>
      <c r="R209" s="67">
        <f t="shared" si="7"/>
        <v>88</v>
      </c>
      <c r="S209" s="67">
        <f t="shared" si="8"/>
        <v>88</v>
      </c>
    </row>
    <row r="210" spans="1:19" ht="38.25">
      <c r="A210" s="33" t="s">
        <v>370</v>
      </c>
      <c r="B210" s="98">
        <v>83</v>
      </c>
      <c r="C210" s="99">
        <v>63</v>
      </c>
      <c r="D210" s="100" t="s">
        <v>177</v>
      </c>
      <c r="E210" s="48">
        <v>0</v>
      </c>
      <c r="F210" s="48">
        <v>20</v>
      </c>
      <c r="G210" s="48">
        <v>57</v>
      </c>
      <c r="H210" s="48">
        <v>9</v>
      </c>
      <c r="I210" s="48">
        <v>60</v>
      </c>
      <c r="J210" s="101">
        <v>0</v>
      </c>
      <c r="K210" s="101">
        <v>41</v>
      </c>
      <c r="L210" s="101">
        <v>101</v>
      </c>
      <c r="M210" s="101">
        <v>4</v>
      </c>
      <c r="N210" s="101">
        <v>0</v>
      </c>
      <c r="O210" s="169"/>
      <c r="P210" s="167"/>
      <c r="Q210" s="67">
        <f t="shared" si="6"/>
        <v>146</v>
      </c>
      <c r="R210" s="67">
        <f t="shared" si="7"/>
        <v>146</v>
      </c>
      <c r="S210" s="67">
        <f t="shared" si="8"/>
        <v>146</v>
      </c>
    </row>
    <row r="211" spans="1:19" ht="25.5">
      <c r="A211" s="33" t="s">
        <v>71</v>
      </c>
      <c r="B211" s="98">
        <v>49</v>
      </c>
      <c r="C211" s="99">
        <v>50</v>
      </c>
      <c r="D211" s="100" t="s">
        <v>177</v>
      </c>
      <c r="E211" s="48">
        <v>1</v>
      </c>
      <c r="F211" s="48">
        <v>10</v>
      </c>
      <c r="G211" s="48">
        <v>15</v>
      </c>
      <c r="H211" s="48">
        <v>1</v>
      </c>
      <c r="I211" s="48">
        <v>72</v>
      </c>
      <c r="J211" s="101">
        <v>0</v>
      </c>
      <c r="K211" s="101">
        <v>46</v>
      </c>
      <c r="L211" s="101">
        <v>39</v>
      </c>
      <c r="M211" s="101">
        <v>14</v>
      </c>
      <c r="N211" s="101">
        <v>0</v>
      </c>
      <c r="O211" s="168" t="s">
        <v>437</v>
      </c>
      <c r="P211" s="166" t="s">
        <v>214</v>
      </c>
      <c r="Q211" s="67">
        <f t="shared" si="6"/>
        <v>99</v>
      </c>
      <c r="R211" s="67">
        <f t="shared" si="7"/>
        <v>99</v>
      </c>
      <c r="S211" s="67">
        <f t="shared" si="8"/>
        <v>99</v>
      </c>
    </row>
    <row r="212" spans="1:19" ht="38.25">
      <c r="A212" s="33" t="s">
        <v>370</v>
      </c>
      <c r="B212" s="98">
        <v>55</v>
      </c>
      <c r="C212" s="99">
        <v>46</v>
      </c>
      <c r="D212" s="100" t="s">
        <v>177</v>
      </c>
      <c r="E212" s="48">
        <v>4</v>
      </c>
      <c r="F212" s="48">
        <v>11</v>
      </c>
      <c r="G212" s="48">
        <v>11</v>
      </c>
      <c r="H212" s="48">
        <v>2</v>
      </c>
      <c r="I212" s="48">
        <v>73</v>
      </c>
      <c r="J212" s="101">
        <v>0</v>
      </c>
      <c r="K212" s="101">
        <v>45</v>
      </c>
      <c r="L212" s="101">
        <v>45</v>
      </c>
      <c r="M212" s="101">
        <v>11</v>
      </c>
      <c r="N212" s="101">
        <v>0</v>
      </c>
      <c r="O212" s="169"/>
      <c r="P212" s="167"/>
      <c r="Q212" s="67">
        <f t="shared" si="6"/>
        <v>101</v>
      </c>
      <c r="R212" s="67">
        <f t="shared" si="7"/>
        <v>101</v>
      </c>
      <c r="S212" s="67">
        <f t="shared" si="8"/>
        <v>101</v>
      </c>
    </row>
    <row r="213" spans="1:19" ht="25.5">
      <c r="A213" s="33" t="s">
        <v>71</v>
      </c>
      <c r="B213" s="98">
        <v>17</v>
      </c>
      <c r="C213" s="99">
        <v>21</v>
      </c>
      <c r="D213" s="100" t="s">
        <v>177</v>
      </c>
      <c r="E213" s="48">
        <v>0</v>
      </c>
      <c r="F213" s="48">
        <v>4</v>
      </c>
      <c r="G213" s="48">
        <v>9</v>
      </c>
      <c r="H213" s="48">
        <v>2</v>
      </c>
      <c r="I213" s="48">
        <v>23</v>
      </c>
      <c r="J213" s="101">
        <v>0</v>
      </c>
      <c r="K213" s="101">
        <v>0</v>
      </c>
      <c r="L213" s="101">
        <v>36</v>
      </c>
      <c r="M213" s="101">
        <v>2</v>
      </c>
      <c r="N213" s="101">
        <v>0</v>
      </c>
      <c r="O213" s="168" t="s">
        <v>703</v>
      </c>
      <c r="P213" s="166" t="s">
        <v>214</v>
      </c>
      <c r="Q213" s="67">
        <f t="shared" si="6"/>
        <v>38</v>
      </c>
      <c r="R213" s="67">
        <f t="shared" si="7"/>
        <v>38</v>
      </c>
      <c r="S213" s="67">
        <f t="shared" si="8"/>
        <v>38</v>
      </c>
    </row>
    <row r="214" spans="1:19" ht="38.25">
      <c r="A214" s="33" t="s">
        <v>370</v>
      </c>
      <c r="B214" s="98">
        <v>8</v>
      </c>
      <c r="C214" s="99">
        <v>16</v>
      </c>
      <c r="D214" s="100" t="s">
        <v>177</v>
      </c>
      <c r="E214" s="48">
        <v>4</v>
      </c>
      <c r="F214" s="48">
        <v>3</v>
      </c>
      <c r="G214" s="48">
        <v>5</v>
      </c>
      <c r="H214" s="48">
        <v>1</v>
      </c>
      <c r="I214" s="48">
        <v>11</v>
      </c>
      <c r="J214" s="101">
        <v>0</v>
      </c>
      <c r="K214" s="101">
        <v>0</v>
      </c>
      <c r="L214" s="101">
        <v>24</v>
      </c>
      <c r="M214" s="101">
        <v>0</v>
      </c>
      <c r="N214" s="101">
        <v>0</v>
      </c>
      <c r="O214" s="169"/>
      <c r="P214" s="167"/>
      <c r="Q214" s="67">
        <f t="shared" si="6"/>
        <v>24</v>
      </c>
      <c r="R214" s="67">
        <f t="shared" si="7"/>
        <v>24</v>
      </c>
      <c r="S214" s="67">
        <f t="shared" si="8"/>
        <v>24</v>
      </c>
    </row>
    <row r="215" spans="1:19" ht="25.5">
      <c r="A215" s="33" t="s">
        <v>71</v>
      </c>
      <c r="B215" s="98">
        <v>85</v>
      </c>
      <c r="C215" s="99">
        <v>77</v>
      </c>
      <c r="D215" s="100" t="s">
        <v>177</v>
      </c>
      <c r="E215" s="48">
        <v>1</v>
      </c>
      <c r="F215" s="48">
        <v>34</v>
      </c>
      <c r="G215" s="48">
        <v>48</v>
      </c>
      <c r="H215" s="48">
        <v>6</v>
      </c>
      <c r="I215" s="48">
        <v>73</v>
      </c>
      <c r="J215" s="101">
        <v>0</v>
      </c>
      <c r="K215" s="101">
        <v>8</v>
      </c>
      <c r="L215" s="101">
        <v>151</v>
      </c>
      <c r="M215" s="101">
        <v>3</v>
      </c>
      <c r="N215" s="101">
        <v>0</v>
      </c>
      <c r="O215" s="168" t="s">
        <v>342</v>
      </c>
      <c r="P215" s="166" t="s">
        <v>214</v>
      </c>
      <c r="Q215" s="67">
        <f t="shared" si="6"/>
        <v>162</v>
      </c>
      <c r="R215" s="67">
        <f t="shared" si="7"/>
        <v>162</v>
      </c>
      <c r="S215" s="67">
        <f t="shared" si="8"/>
        <v>162</v>
      </c>
    </row>
    <row r="216" spans="1:19" ht="38.25">
      <c r="A216" s="33" t="s">
        <v>370</v>
      </c>
      <c r="B216" s="98">
        <v>96</v>
      </c>
      <c r="C216" s="99">
        <v>81</v>
      </c>
      <c r="D216" s="100" t="s">
        <v>177</v>
      </c>
      <c r="E216" s="48">
        <v>0</v>
      </c>
      <c r="F216" s="48">
        <v>39</v>
      </c>
      <c r="G216" s="48">
        <v>52</v>
      </c>
      <c r="H216" s="48">
        <v>7</v>
      </c>
      <c r="I216" s="48">
        <v>79</v>
      </c>
      <c r="J216" s="101">
        <v>0</v>
      </c>
      <c r="K216" s="101">
        <v>8</v>
      </c>
      <c r="L216" s="101">
        <v>163</v>
      </c>
      <c r="M216" s="101">
        <v>6</v>
      </c>
      <c r="N216" s="101">
        <v>0</v>
      </c>
      <c r="O216" s="169"/>
      <c r="P216" s="167"/>
      <c r="Q216" s="67">
        <f t="shared" si="6"/>
        <v>177</v>
      </c>
      <c r="R216" s="67">
        <f t="shared" si="7"/>
        <v>177</v>
      </c>
      <c r="S216" s="67">
        <f t="shared" si="8"/>
        <v>177</v>
      </c>
    </row>
    <row r="217" spans="1:19" ht="36.75" customHeight="1">
      <c r="A217" s="33" t="s">
        <v>71</v>
      </c>
      <c r="B217" s="98">
        <v>41</v>
      </c>
      <c r="C217" s="99">
        <v>30</v>
      </c>
      <c r="D217" s="100" t="s">
        <v>177</v>
      </c>
      <c r="E217" s="48">
        <v>1</v>
      </c>
      <c r="F217" s="48">
        <v>19</v>
      </c>
      <c r="G217" s="48">
        <v>27</v>
      </c>
      <c r="H217" s="48">
        <v>2</v>
      </c>
      <c r="I217" s="48">
        <v>22</v>
      </c>
      <c r="J217" s="101">
        <v>0</v>
      </c>
      <c r="K217" s="101">
        <v>5</v>
      </c>
      <c r="L217" s="101">
        <v>59</v>
      </c>
      <c r="M217" s="101">
        <v>7</v>
      </c>
      <c r="N217" s="101">
        <v>0</v>
      </c>
      <c r="O217" s="168" t="s">
        <v>567</v>
      </c>
      <c r="P217" s="166" t="s">
        <v>214</v>
      </c>
      <c r="Q217" s="67">
        <f t="shared" si="6"/>
        <v>71</v>
      </c>
      <c r="R217" s="67">
        <f t="shared" si="7"/>
        <v>71</v>
      </c>
      <c r="S217" s="67">
        <f t="shared" si="8"/>
        <v>71</v>
      </c>
    </row>
    <row r="218" spans="1:19" ht="38.25">
      <c r="A218" s="33" t="s">
        <v>370</v>
      </c>
      <c r="B218" s="98">
        <v>27</v>
      </c>
      <c r="C218" s="99">
        <v>27</v>
      </c>
      <c r="D218" s="100" t="s">
        <v>177</v>
      </c>
      <c r="E218" s="48">
        <v>5</v>
      </c>
      <c r="F218" s="48">
        <v>13</v>
      </c>
      <c r="G218" s="48">
        <v>22</v>
      </c>
      <c r="H218" s="48">
        <v>1</v>
      </c>
      <c r="I218" s="48">
        <v>13</v>
      </c>
      <c r="J218" s="101">
        <v>0</v>
      </c>
      <c r="K218" s="101">
        <v>3</v>
      </c>
      <c r="L218" s="101">
        <v>46</v>
      </c>
      <c r="M218" s="101">
        <v>5</v>
      </c>
      <c r="N218" s="101">
        <v>0</v>
      </c>
      <c r="O218" s="169"/>
      <c r="P218" s="167"/>
      <c r="Q218" s="67">
        <f t="shared" si="6"/>
        <v>54</v>
      </c>
      <c r="R218" s="67">
        <f t="shared" si="7"/>
        <v>54</v>
      </c>
      <c r="S218" s="67">
        <f t="shared" si="8"/>
        <v>54</v>
      </c>
    </row>
    <row r="219" spans="1:19" ht="25.5">
      <c r="A219" s="33" t="s">
        <v>71</v>
      </c>
      <c r="B219" s="98">
        <v>40</v>
      </c>
      <c r="C219" s="99">
        <v>26</v>
      </c>
      <c r="D219" s="100" t="s">
        <v>177</v>
      </c>
      <c r="E219" s="48">
        <v>1</v>
      </c>
      <c r="F219" s="48">
        <v>25</v>
      </c>
      <c r="G219" s="48">
        <v>24</v>
      </c>
      <c r="H219" s="48">
        <v>1</v>
      </c>
      <c r="I219" s="48">
        <v>15</v>
      </c>
      <c r="J219" s="101">
        <v>0</v>
      </c>
      <c r="K219" s="101">
        <v>0</v>
      </c>
      <c r="L219" s="101">
        <v>10</v>
      </c>
      <c r="M219" s="101">
        <v>56</v>
      </c>
      <c r="N219" s="101">
        <v>0</v>
      </c>
      <c r="O219" s="168" t="s">
        <v>343</v>
      </c>
      <c r="P219" s="166" t="s">
        <v>214</v>
      </c>
      <c r="Q219" s="67">
        <f t="shared" si="6"/>
        <v>66</v>
      </c>
      <c r="R219" s="67">
        <f t="shared" si="7"/>
        <v>66</v>
      </c>
      <c r="S219" s="67">
        <f t="shared" si="8"/>
        <v>66</v>
      </c>
    </row>
    <row r="220" spans="1:19" ht="38.25">
      <c r="A220" s="33" t="s">
        <v>370</v>
      </c>
      <c r="B220" s="98">
        <v>28</v>
      </c>
      <c r="C220" s="99">
        <v>32</v>
      </c>
      <c r="D220" s="100" t="s">
        <v>177</v>
      </c>
      <c r="E220" s="48">
        <v>1</v>
      </c>
      <c r="F220" s="48">
        <v>21</v>
      </c>
      <c r="G220" s="48">
        <v>18</v>
      </c>
      <c r="H220" s="48">
        <v>2</v>
      </c>
      <c r="I220" s="48">
        <v>18</v>
      </c>
      <c r="J220" s="101">
        <v>0</v>
      </c>
      <c r="K220" s="101">
        <v>0</v>
      </c>
      <c r="L220" s="101">
        <v>17</v>
      </c>
      <c r="M220" s="101">
        <v>43</v>
      </c>
      <c r="N220" s="101">
        <v>0</v>
      </c>
      <c r="O220" s="169"/>
      <c r="P220" s="167"/>
      <c r="Q220" s="67">
        <f t="shared" si="6"/>
        <v>60</v>
      </c>
      <c r="R220" s="67">
        <f t="shared" si="7"/>
        <v>60</v>
      </c>
      <c r="S220" s="67">
        <f t="shared" si="8"/>
        <v>60</v>
      </c>
    </row>
    <row r="221" spans="1:19" ht="25.5">
      <c r="A221" s="33" t="s">
        <v>71</v>
      </c>
      <c r="B221" s="98">
        <v>80</v>
      </c>
      <c r="C221" s="99">
        <v>74</v>
      </c>
      <c r="D221" s="100" t="s">
        <v>177</v>
      </c>
      <c r="E221" s="12">
        <v>2</v>
      </c>
      <c r="F221" s="48">
        <v>40</v>
      </c>
      <c r="G221" s="48">
        <v>56</v>
      </c>
      <c r="H221" s="48">
        <v>11</v>
      </c>
      <c r="I221" s="48">
        <v>45</v>
      </c>
      <c r="J221" s="101">
        <v>0</v>
      </c>
      <c r="K221" s="101">
        <v>0</v>
      </c>
      <c r="L221" s="101">
        <v>130</v>
      </c>
      <c r="M221" s="101">
        <v>24</v>
      </c>
      <c r="N221" s="101">
        <v>0</v>
      </c>
      <c r="O221" s="168" t="s">
        <v>566</v>
      </c>
      <c r="P221" s="166" t="s">
        <v>214</v>
      </c>
      <c r="Q221" s="67">
        <f t="shared" si="6"/>
        <v>154</v>
      </c>
      <c r="R221" s="67">
        <f t="shared" si="7"/>
        <v>154</v>
      </c>
      <c r="S221" s="67">
        <f t="shared" si="8"/>
        <v>154</v>
      </c>
    </row>
    <row r="222" spans="1:19" ht="38.25">
      <c r="A222" s="33" t="s">
        <v>370</v>
      </c>
      <c r="B222" s="98">
        <v>77</v>
      </c>
      <c r="C222" s="99">
        <v>62</v>
      </c>
      <c r="D222" s="100" t="s">
        <v>177</v>
      </c>
      <c r="E222" s="48">
        <v>1</v>
      </c>
      <c r="F222" s="48">
        <v>27</v>
      </c>
      <c r="G222" s="48">
        <v>55</v>
      </c>
      <c r="H222" s="48">
        <v>9</v>
      </c>
      <c r="I222" s="48">
        <v>47</v>
      </c>
      <c r="J222" s="101">
        <v>0</v>
      </c>
      <c r="K222" s="101">
        <v>0</v>
      </c>
      <c r="L222" s="101">
        <v>123</v>
      </c>
      <c r="M222" s="101">
        <v>16</v>
      </c>
      <c r="N222" s="101">
        <v>0</v>
      </c>
      <c r="O222" s="169"/>
      <c r="P222" s="167"/>
      <c r="Q222" s="67">
        <f t="shared" si="6"/>
        <v>139</v>
      </c>
      <c r="R222" s="67">
        <f t="shared" si="7"/>
        <v>139</v>
      </c>
      <c r="S222" s="67">
        <f t="shared" si="8"/>
        <v>139</v>
      </c>
    </row>
    <row r="223" spans="1:19" ht="25.5">
      <c r="A223" s="33" t="s">
        <v>71</v>
      </c>
      <c r="B223" s="98">
        <v>64</v>
      </c>
      <c r="C223" s="99">
        <v>34</v>
      </c>
      <c r="D223" s="100" t="s">
        <v>177</v>
      </c>
      <c r="E223" s="48">
        <v>0</v>
      </c>
      <c r="F223" s="48">
        <v>8</v>
      </c>
      <c r="G223" s="48">
        <v>13</v>
      </c>
      <c r="H223" s="48">
        <v>2</v>
      </c>
      <c r="I223" s="48">
        <v>75</v>
      </c>
      <c r="J223" s="101">
        <v>0</v>
      </c>
      <c r="K223" s="101">
        <v>13</v>
      </c>
      <c r="L223" s="101">
        <v>72</v>
      </c>
      <c r="M223" s="101">
        <v>13</v>
      </c>
      <c r="N223" s="101">
        <v>0</v>
      </c>
      <c r="O223" s="168" t="s">
        <v>626</v>
      </c>
      <c r="P223" s="166" t="s">
        <v>214</v>
      </c>
      <c r="Q223" s="67">
        <f t="shared" si="6"/>
        <v>98</v>
      </c>
      <c r="R223" s="67">
        <f t="shared" si="7"/>
        <v>98</v>
      </c>
      <c r="S223" s="67">
        <f t="shared" si="8"/>
        <v>98</v>
      </c>
    </row>
    <row r="224" spans="1:19" ht="38.25">
      <c r="A224" s="33" t="s">
        <v>370</v>
      </c>
      <c r="B224" s="98">
        <v>46</v>
      </c>
      <c r="C224" s="99">
        <v>22</v>
      </c>
      <c r="D224" s="100" t="s">
        <v>177</v>
      </c>
      <c r="E224" s="48">
        <v>1</v>
      </c>
      <c r="F224" s="48">
        <v>13</v>
      </c>
      <c r="G224" s="48">
        <v>11</v>
      </c>
      <c r="H224" s="48">
        <v>0</v>
      </c>
      <c r="I224" s="48">
        <v>43</v>
      </c>
      <c r="J224" s="101">
        <v>0</v>
      </c>
      <c r="K224" s="101">
        <v>8</v>
      </c>
      <c r="L224" s="101">
        <v>55</v>
      </c>
      <c r="M224" s="101">
        <v>5</v>
      </c>
      <c r="N224" s="101">
        <v>0</v>
      </c>
      <c r="O224" s="169"/>
      <c r="P224" s="167"/>
      <c r="Q224" s="67">
        <f t="shared" si="6"/>
        <v>68</v>
      </c>
      <c r="R224" s="67">
        <f t="shared" si="7"/>
        <v>68</v>
      </c>
      <c r="S224" s="67">
        <f t="shared" si="8"/>
        <v>68</v>
      </c>
    </row>
    <row r="225" spans="1:19" ht="25.5">
      <c r="A225" s="33" t="s">
        <v>71</v>
      </c>
      <c r="B225" s="98">
        <v>28</v>
      </c>
      <c r="C225" s="99">
        <v>17</v>
      </c>
      <c r="D225" s="100" t="s">
        <v>177</v>
      </c>
      <c r="E225" s="48">
        <v>2</v>
      </c>
      <c r="F225" s="48">
        <v>5</v>
      </c>
      <c r="G225" s="48">
        <v>8</v>
      </c>
      <c r="H225" s="48">
        <v>1</v>
      </c>
      <c r="I225" s="48">
        <v>29</v>
      </c>
      <c r="J225" s="101">
        <v>0</v>
      </c>
      <c r="K225" s="101">
        <v>18</v>
      </c>
      <c r="L225" s="101">
        <v>26</v>
      </c>
      <c r="M225" s="101">
        <v>1</v>
      </c>
      <c r="N225" s="101">
        <v>0</v>
      </c>
      <c r="O225" s="168" t="s">
        <v>627</v>
      </c>
      <c r="P225" s="166" t="s">
        <v>214</v>
      </c>
      <c r="Q225" s="67">
        <f t="shared" si="6"/>
        <v>45</v>
      </c>
      <c r="R225" s="67">
        <f t="shared" si="7"/>
        <v>45</v>
      </c>
      <c r="S225" s="67">
        <f t="shared" si="8"/>
        <v>45</v>
      </c>
    </row>
    <row r="226" spans="1:19" ht="38.25">
      <c r="A226" s="33" t="s">
        <v>370</v>
      </c>
      <c r="B226" s="98">
        <v>20</v>
      </c>
      <c r="C226" s="99">
        <v>13</v>
      </c>
      <c r="D226" s="100" t="s">
        <v>177</v>
      </c>
      <c r="E226" s="48">
        <v>3</v>
      </c>
      <c r="F226" s="48">
        <v>3</v>
      </c>
      <c r="G226" s="48">
        <v>6</v>
      </c>
      <c r="H226" s="48">
        <v>1</v>
      </c>
      <c r="I226" s="48">
        <v>20</v>
      </c>
      <c r="J226" s="101">
        <v>0</v>
      </c>
      <c r="K226" s="101">
        <v>9</v>
      </c>
      <c r="L226" s="101">
        <v>24</v>
      </c>
      <c r="M226" s="101">
        <v>0</v>
      </c>
      <c r="N226" s="101">
        <v>0</v>
      </c>
      <c r="O226" s="169"/>
      <c r="P226" s="167"/>
      <c r="Q226" s="67">
        <f t="shared" ref="Q226:Q309" si="36">SUM(B226:C226)</f>
        <v>33</v>
      </c>
      <c r="R226" s="67">
        <f t="shared" ref="R226:R309" si="37">SUM(E226:I226)</f>
        <v>33</v>
      </c>
      <c r="S226" s="67">
        <f t="shared" ref="S226:S309" si="38">SUM(J226:N226)</f>
        <v>33</v>
      </c>
    </row>
    <row r="227" spans="1:19" ht="25.5">
      <c r="A227" s="33" t="s">
        <v>71</v>
      </c>
      <c r="B227" s="98">
        <v>14</v>
      </c>
      <c r="C227" s="99">
        <v>11</v>
      </c>
      <c r="D227" s="100" t="s">
        <v>177</v>
      </c>
      <c r="E227" s="48">
        <v>0</v>
      </c>
      <c r="F227" s="48">
        <v>5</v>
      </c>
      <c r="G227" s="48">
        <v>10</v>
      </c>
      <c r="H227" s="48">
        <v>0</v>
      </c>
      <c r="I227" s="48">
        <v>10</v>
      </c>
      <c r="J227" s="101">
        <v>0</v>
      </c>
      <c r="K227" s="101">
        <v>7</v>
      </c>
      <c r="L227" s="101">
        <v>16</v>
      </c>
      <c r="M227" s="101">
        <v>2</v>
      </c>
      <c r="N227" s="101">
        <v>0</v>
      </c>
      <c r="O227" s="168" t="s">
        <v>628</v>
      </c>
      <c r="P227" s="166" t="s">
        <v>214</v>
      </c>
      <c r="Q227" s="67">
        <f t="shared" si="36"/>
        <v>25</v>
      </c>
      <c r="R227" s="67">
        <f t="shared" si="37"/>
        <v>25</v>
      </c>
      <c r="S227" s="67">
        <f t="shared" si="38"/>
        <v>25</v>
      </c>
    </row>
    <row r="228" spans="1:19" ht="38.25">
      <c r="A228" s="68" t="s">
        <v>370</v>
      </c>
      <c r="B228" s="98">
        <v>16</v>
      </c>
      <c r="C228" s="99">
        <v>9</v>
      </c>
      <c r="D228" s="100" t="s">
        <v>177</v>
      </c>
      <c r="E228" s="48">
        <v>1</v>
      </c>
      <c r="F228" s="48">
        <v>4</v>
      </c>
      <c r="G228" s="48">
        <v>13</v>
      </c>
      <c r="H228" s="48">
        <v>1</v>
      </c>
      <c r="I228" s="48">
        <v>6</v>
      </c>
      <c r="J228" s="101">
        <v>0</v>
      </c>
      <c r="K228" s="101">
        <v>8</v>
      </c>
      <c r="L228" s="101">
        <v>15</v>
      </c>
      <c r="M228" s="101">
        <v>2</v>
      </c>
      <c r="N228" s="101">
        <v>0</v>
      </c>
      <c r="O228" s="169"/>
      <c r="P228" s="167"/>
      <c r="Q228" s="67">
        <f t="shared" si="36"/>
        <v>25</v>
      </c>
      <c r="R228" s="67">
        <f t="shared" si="37"/>
        <v>25</v>
      </c>
      <c r="S228" s="67">
        <f t="shared" si="38"/>
        <v>25</v>
      </c>
    </row>
    <row r="229" spans="1:19" ht="25.5">
      <c r="A229" s="33" t="s">
        <v>71</v>
      </c>
      <c r="B229" s="98">
        <v>6</v>
      </c>
      <c r="C229" s="99">
        <v>7</v>
      </c>
      <c r="D229" s="100" t="s">
        <v>177</v>
      </c>
      <c r="E229" s="101">
        <v>0</v>
      </c>
      <c r="F229" s="101">
        <v>1</v>
      </c>
      <c r="G229" s="101">
        <v>1</v>
      </c>
      <c r="H229" s="101">
        <v>1</v>
      </c>
      <c r="I229" s="101">
        <v>10</v>
      </c>
      <c r="J229" s="101">
        <v>0</v>
      </c>
      <c r="K229" s="101">
        <v>0</v>
      </c>
      <c r="L229" s="101">
        <v>8</v>
      </c>
      <c r="M229" s="101">
        <v>5</v>
      </c>
      <c r="N229" s="101">
        <v>0</v>
      </c>
      <c r="O229" s="168" t="s">
        <v>707</v>
      </c>
      <c r="P229" s="166" t="s">
        <v>214</v>
      </c>
      <c r="Q229" s="67">
        <f t="shared" ref="Q229:Q230" si="39">SUM(B229:C229)</f>
        <v>13</v>
      </c>
      <c r="R229" s="67">
        <f t="shared" ref="R229:R230" si="40">SUM(E229:I229)</f>
        <v>13</v>
      </c>
      <c r="S229" s="67">
        <f t="shared" ref="S229:S230" si="41">SUM(J229:N229)</f>
        <v>13</v>
      </c>
    </row>
    <row r="230" spans="1:19" ht="38.25">
      <c r="A230" s="68" t="s">
        <v>370</v>
      </c>
      <c r="B230" s="98">
        <v>8</v>
      </c>
      <c r="C230" s="99">
        <v>7</v>
      </c>
      <c r="D230" s="100" t="s">
        <v>177</v>
      </c>
      <c r="E230" s="101">
        <v>1</v>
      </c>
      <c r="F230" s="101">
        <v>1</v>
      </c>
      <c r="G230" s="101">
        <v>0</v>
      </c>
      <c r="H230" s="101">
        <v>1</v>
      </c>
      <c r="I230" s="101">
        <v>12</v>
      </c>
      <c r="J230" s="101">
        <v>0</v>
      </c>
      <c r="K230" s="101">
        <v>0</v>
      </c>
      <c r="L230" s="101">
        <v>11</v>
      </c>
      <c r="M230" s="101">
        <v>4</v>
      </c>
      <c r="N230" s="101">
        <v>0</v>
      </c>
      <c r="O230" s="169"/>
      <c r="P230" s="167"/>
      <c r="Q230" s="67">
        <f t="shared" si="39"/>
        <v>15</v>
      </c>
      <c r="R230" s="67">
        <f t="shared" si="40"/>
        <v>15</v>
      </c>
      <c r="S230" s="67">
        <f t="shared" si="41"/>
        <v>15</v>
      </c>
    </row>
    <row r="231" spans="1:19" ht="25.5">
      <c r="A231" s="33" t="s">
        <v>71</v>
      </c>
      <c r="B231" s="98">
        <v>3</v>
      </c>
      <c r="C231" s="99">
        <v>5</v>
      </c>
      <c r="D231" s="100" t="s">
        <v>177</v>
      </c>
      <c r="E231" s="101">
        <v>0</v>
      </c>
      <c r="F231" s="101">
        <v>1</v>
      </c>
      <c r="G231" s="101">
        <v>0</v>
      </c>
      <c r="H231" s="101">
        <v>0</v>
      </c>
      <c r="I231" s="101">
        <v>7</v>
      </c>
      <c r="J231" s="101">
        <v>0</v>
      </c>
      <c r="K231" s="101">
        <v>3</v>
      </c>
      <c r="L231" s="101">
        <v>5</v>
      </c>
      <c r="M231" s="101">
        <v>0</v>
      </c>
      <c r="N231" s="101">
        <v>0</v>
      </c>
      <c r="O231" s="168" t="s">
        <v>747</v>
      </c>
      <c r="P231" s="166" t="s">
        <v>214</v>
      </c>
      <c r="Q231" s="67">
        <f t="shared" ref="Q231:Q232" si="42">SUM(B231:C231)</f>
        <v>8</v>
      </c>
      <c r="R231" s="67">
        <f t="shared" ref="R231:R232" si="43">SUM(E231:I231)</f>
        <v>8</v>
      </c>
      <c r="S231" s="67">
        <f t="shared" ref="S231:S232" si="44">SUM(J231:N231)</f>
        <v>8</v>
      </c>
    </row>
    <row r="232" spans="1:19" ht="38.25">
      <c r="A232" s="68" t="s">
        <v>370</v>
      </c>
      <c r="B232" s="98">
        <v>3</v>
      </c>
      <c r="C232" s="99">
        <v>4</v>
      </c>
      <c r="D232" s="100" t="s">
        <v>177</v>
      </c>
      <c r="E232" s="101">
        <v>0</v>
      </c>
      <c r="F232" s="101">
        <v>1</v>
      </c>
      <c r="G232" s="101">
        <v>0</v>
      </c>
      <c r="H232" s="101">
        <v>0</v>
      </c>
      <c r="I232" s="101">
        <v>6</v>
      </c>
      <c r="J232" s="101">
        <v>0</v>
      </c>
      <c r="K232" s="101">
        <v>2</v>
      </c>
      <c r="L232" s="101">
        <v>4</v>
      </c>
      <c r="M232" s="101">
        <v>1</v>
      </c>
      <c r="N232" s="101">
        <v>0</v>
      </c>
      <c r="O232" s="169"/>
      <c r="P232" s="167"/>
      <c r="Q232" s="67">
        <f t="shared" si="42"/>
        <v>7</v>
      </c>
      <c r="R232" s="67">
        <f t="shared" si="43"/>
        <v>7</v>
      </c>
      <c r="S232" s="67">
        <f t="shared" si="44"/>
        <v>7</v>
      </c>
    </row>
    <row r="233" spans="1:19" ht="25.5">
      <c r="A233" s="33" t="s">
        <v>71</v>
      </c>
      <c r="B233" s="98">
        <v>149</v>
      </c>
      <c r="C233" s="99">
        <v>207</v>
      </c>
      <c r="D233" s="100" t="s">
        <v>177</v>
      </c>
      <c r="E233" s="48">
        <v>43</v>
      </c>
      <c r="F233" s="48">
        <v>121</v>
      </c>
      <c r="G233" s="48">
        <v>108</v>
      </c>
      <c r="H233" s="48">
        <v>12</v>
      </c>
      <c r="I233" s="48">
        <v>72</v>
      </c>
      <c r="J233" s="101">
        <v>0</v>
      </c>
      <c r="K233" s="101">
        <v>0</v>
      </c>
      <c r="L233" s="101">
        <v>308</v>
      </c>
      <c r="M233" s="101">
        <v>48</v>
      </c>
      <c r="N233" s="101">
        <v>0</v>
      </c>
      <c r="O233" s="168" t="s">
        <v>309</v>
      </c>
      <c r="P233" s="166" t="s">
        <v>215</v>
      </c>
      <c r="Q233" s="67">
        <f t="shared" si="36"/>
        <v>356</v>
      </c>
      <c r="R233" s="67">
        <f t="shared" si="37"/>
        <v>356</v>
      </c>
      <c r="S233" s="67">
        <f t="shared" si="38"/>
        <v>356</v>
      </c>
    </row>
    <row r="234" spans="1:19" ht="38.25">
      <c r="A234" s="68" t="s">
        <v>370</v>
      </c>
      <c r="B234" s="103">
        <v>49</v>
      </c>
      <c r="C234" s="99">
        <v>42</v>
      </c>
      <c r="D234" s="100" t="s">
        <v>177</v>
      </c>
      <c r="E234" s="48">
        <v>5</v>
      </c>
      <c r="F234" s="48">
        <v>26</v>
      </c>
      <c r="G234" s="48">
        <v>28</v>
      </c>
      <c r="H234" s="48">
        <v>2</v>
      </c>
      <c r="I234" s="48">
        <v>30</v>
      </c>
      <c r="J234" s="101">
        <v>0</v>
      </c>
      <c r="K234" s="101">
        <v>0</v>
      </c>
      <c r="L234" s="101">
        <v>76</v>
      </c>
      <c r="M234" s="101">
        <v>15</v>
      </c>
      <c r="N234" s="101">
        <v>0</v>
      </c>
      <c r="O234" s="169"/>
      <c r="P234" s="167"/>
      <c r="Q234" s="67">
        <f t="shared" si="36"/>
        <v>91</v>
      </c>
      <c r="R234" s="67">
        <f t="shared" si="37"/>
        <v>91</v>
      </c>
      <c r="S234" s="67">
        <f t="shared" si="38"/>
        <v>91</v>
      </c>
    </row>
    <row r="235" spans="1:19" ht="25.5">
      <c r="A235" s="33" t="s">
        <v>71</v>
      </c>
      <c r="B235" s="98">
        <v>42</v>
      </c>
      <c r="C235" s="99">
        <v>28</v>
      </c>
      <c r="D235" s="100" t="s">
        <v>177</v>
      </c>
      <c r="E235" s="48">
        <v>3</v>
      </c>
      <c r="F235" s="48">
        <v>10</v>
      </c>
      <c r="G235" s="48">
        <v>24</v>
      </c>
      <c r="H235" s="48">
        <v>7</v>
      </c>
      <c r="I235" s="48">
        <v>26</v>
      </c>
      <c r="J235" s="101">
        <v>0</v>
      </c>
      <c r="K235" s="101">
        <v>0</v>
      </c>
      <c r="L235" s="101">
        <v>54</v>
      </c>
      <c r="M235" s="101">
        <v>16</v>
      </c>
      <c r="N235" s="101">
        <v>0</v>
      </c>
      <c r="O235" s="168" t="s">
        <v>344</v>
      </c>
      <c r="P235" s="166" t="s">
        <v>215</v>
      </c>
      <c r="Q235" s="67">
        <f t="shared" si="36"/>
        <v>70</v>
      </c>
      <c r="R235" s="67">
        <f t="shared" si="37"/>
        <v>70</v>
      </c>
      <c r="S235" s="67">
        <f t="shared" si="38"/>
        <v>70</v>
      </c>
    </row>
    <row r="236" spans="1:19" ht="38.25">
      <c r="A236" s="68" t="s">
        <v>370</v>
      </c>
      <c r="B236" s="98">
        <v>30</v>
      </c>
      <c r="C236" s="99">
        <v>22</v>
      </c>
      <c r="D236" s="100" t="s">
        <v>177</v>
      </c>
      <c r="E236" s="48">
        <v>0</v>
      </c>
      <c r="F236" s="48">
        <v>8</v>
      </c>
      <c r="G236" s="48">
        <v>18</v>
      </c>
      <c r="H236" s="48">
        <v>3</v>
      </c>
      <c r="I236" s="48">
        <v>23</v>
      </c>
      <c r="J236" s="101">
        <v>0</v>
      </c>
      <c r="K236" s="101">
        <v>0</v>
      </c>
      <c r="L236" s="101">
        <v>44</v>
      </c>
      <c r="M236" s="101">
        <v>8</v>
      </c>
      <c r="N236" s="101">
        <v>0</v>
      </c>
      <c r="O236" s="169"/>
      <c r="P236" s="167"/>
      <c r="Q236" s="67">
        <f t="shared" si="36"/>
        <v>52</v>
      </c>
      <c r="R236" s="67">
        <f t="shared" si="37"/>
        <v>52</v>
      </c>
      <c r="S236" s="67">
        <f t="shared" si="38"/>
        <v>52</v>
      </c>
    </row>
    <row r="237" spans="1:19" ht="25.5">
      <c r="A237" s="33" t="s">
        <v>71</v>
      </c>
      <c r="B237" s="98">
        <v>37</v>
      </c>
      <c r="C237" s="99">
        <v>23</v>
      </c>
      <c r="D237" s="100" t="s">
        <v>177</v>
      </c>
      <c r="E237" s="48">
        <v>0</v>
      </c>
      <c r="F237" s="48">
        <v>9</v>
      </c>
      <c r="G237" s="48">
        <v>13</v>
      </c>
      <c r="H237" s="48">
        <v>3</v>
      </c>
      <c r="I237" s="48">
        <v>35</v>
      </c>
      <c r="J237" s="101">
        <v>0</v>
      </c>
      <c r="K237" s="101">
        <v>0</v>
      </c>
      <c r="L237" s="101">
        <v>46</v>
      </c>
      <c r="M237" s="101">
        <v>14</v>
      </c>
      <c r="N237" s="101">
        <v>0</v>
      </c>
      <c r="O237" s="168" t="s">
        <v>426</v>
      </c>
      <c r="P237" s="166" t="s">
        <v>215</v>
      </c>
      <c r="Q237" s="67">
        <f t="shared" si="36"/>
        <v>60</v>
      </c>
      <c r="R237" s="67">
        <f t="shared" si="37"/>
        <v>60</v>
      </c>
      <c r="S237" s="67">
        <f t="shared" si="38"/>
        <v>60</v>
      </c>
    </row>
    <row r="238" spans="1:19" ht="38.25">
      <c r="A238" s="68" t="s">
        <v>370</v>
      </c>
      <c r="B238" s="98">
        <v>32</v>
      </c>
      <c r="C238" s="99">
        <v>22</v>
      </c>
      <c r="D238" s="100" t="s">
        <v>177</v>
      </c>
      <c r="E238" s="48">
        <v>0</v>
      </c>
      <c r="F238" s="48">
        <v>9</v>
      </c>
      <c r="G238" s="48">
        <v>10</v>
      </c>
      <c r="H238" s="48">
        <v>2</v>
      </c>
      <c r="I238" s="48">
        <v>33</v>
      </c>
      <c r="J238" s="101">
        <v>0</v>
      </c>
      <c r="K238" s="101">
        <v>0</v>
      </c>
      <c r="L238" s="101">
        <v>41</v>
      </c>
      <c r="M238" s="101">
        <v>13</v>
      </c>
      <c r="N238" s="101">
        <v>0</v>
      </c>
      <c r="O238" s="169"/>
      <c r="P238" s="167"/>
      <c r="Q238" s="67">
        <f t="shared" si="36"/>
        <v>54</v>
      </c>
      <c r="R238" s="67">
        <f t="shared" si="37"/>
        <v>54</v>
      </c>
      <c r="S238" s="67">
        <f t="shared" si="38"/>
        <v>54</v>
      </c>
    </row>
    <row r="239" spans="1:19" ht="25.5">
      <c r="A239" s="33" t="s">
        <v>71</v>
      </c>
      <c r="B239" s="98">
        <v>43</v>
      </c>
      <c r="C239" s="99">
        <v>45</v>
      </c>
      <c r="D239" s="100" t="s">
        <v>177</v>
      </c>
      <c r="E239" s="48">
        <v>0</v>
      </c>
      <c r="F239" s="48">
        <v>20</v>
      </c>
      <c r="G239" s="48">
        <v>14</v>
      </c>
      <c r="H239" s="48">
        <v>3</v>
      </c>
      <c r="I239" s="48">
        <v>51</v>
      </c>
      <c r="J239" s="101">
        <v>0</v>
      </c>
      <c r="K239" s="101">
        <v>0</v>
      </c>
      <c r="L239" s="101">
        <v>74</v>
      </c>
      <c r="M239" s="101">
        <v>14</v>
      </c>
      <c r="N239" s="101">
        <v>0</v>
      </c>
      <c r="O239" s="168" t="s">
        <v>427</v>
      </c>
      <c r="P239" s="166" t="s">
        <v>215</v>
      </c>
      <c r="Q239" s="67">
        <f t="shared" si="36"/>
        <v>88</v>
      </c>
      <c r="R239" s="67">
        <f t="shared" si="37"/>
        <v>88</v>
      </c>
      <c r="S239" s="67">
        <f t="shared" si="38"/>
        <v>88</v>
      </c>
    </row>
    <row r="240" spans="1:19" ht="38.25">
      <c r="A240" s="68" t="s">
        <v>370</v>
      </c>
      <c r="B240" s="98">
        <v>27</v>
      </c>
      <c r="C240" s="99">
        <v>34</v>
      </c>
      <c r="D240" s="100" t="s">
        <v>177</v>
      </c>
      <c r="E240" s="48">
        <v>3</v>
      </c>
      <c r="F240" s="48">
        <v>17</v>
      </c>
      <c r="G240" s="48">
        <v>7</v>
      </c>
      <c r="H240" s="48">
        <v>3</v>
      </c>
      <c r="I240" s="48">
        <v>31</v>
      </c>
      <c r="J240" s="101">
        <v>0</v>
      </c>
      <c r="K240" s="101">
        <v>0</v>
      </c>
      <c r="L240" s="101">
        <v>52</v>
      </c>
      <c r="M240" s="101">
        <v>9</v>
      </c>
      <c r="N240" s="101">
        <v>0</v>
      </c>
      <c r="O240" s="169"/>
      <c r="P240" s="167"/>
      <c r="Q240" s="67">
        <f t="shared" si="36"/>
        <v>61</v>
      </c>
      <c r="R240" s="67">
        <f t="shared" si="37"/>
        <v>61</v>
      </c>
      <c r="S240" s="67">
        <f t="shared" si="38"/>
        <v>61</v>
      </c>
    </row>
    <row r="241" spans="1:19" ht="25.5">
      <c r="A241" s="33" t="s">
        <v>71</v>
      </c>
      <c r="B241" s="98">
        <v>136</v>
      </c>
      <c r="C241" s="99">
        <v>94</v>
      </c>
      <c r="D241" s="100" t="s">
        <v>177</v>
      </c>
      <c r="E241" s="48">
        <v>3</v>
      </c>
      <c r="F241" s="48">
        <v>44</v>
      </c>
      <c r="G241" s="48">
        <v>36</v>
      </c>
      <c r="H241" s="48">
        <v>2</v>
      </c>
      <c r="I241" s="48">
        <v>145</v>
      </c>
      <c r="J241" s="101">
        <v>0</v>
      </c>
      <c r="K241" s="101">
        <v>2</v>
      </c>
      <c r="L241" s="101">
        <v>210</v>
      </c>
      <c r="M241" s="101">
        <v>18</v>
      </c>
      <c r="N241" s="101">
        <v>0</v>
      </c>
      <c r="O241" s="168" t="s">
        <v>310</v>
      </c>
      <c r="P241" s="166" t="s">
        <v>215</v>
      </c>
      <c r="Q241" s="67">
        <f t="shared" si="36"/>
        <v>230</v>
      </c>
      <c r="R241" s="67">
        <f t="shared" si="37"/>
        <v>230</v>
      </c>
      <c r="S241" s="67">
        <f t="shared" si="38"/>
        <v>230</v>
      </c>
    </row>
    <row r="242" spans="1:19" ht="38.25">
      <c r="A242" s="68" t="s">
        <v>370</v>
      </c>
      <c r="B242" s="98">
        <v>162</v>
      </c>
      <c r="C242" s="99">
        <v>122</v>
      </c>
      <c r="D242" s="100" t="s">
        <v>177</v>
      </c>
      <c r="E242" s="48">
        <v>2</v>
      </c>
      <c r="F242" s="48">
        <v>60</v>
      </c>
      <c r="G242" s="48">
        <v>64</v>
      </c>
      <c r="H242" s="48">
        <v>6</v>
      </c>
      <c r="I242" s="48">
        <v>152</v>
      </c>
      <c r="J242" s="101">
        <v>0</v>
      </c>
      <c r="K242" s="101">
        <v>3</v>
      </c>
      <c r="L242" s="101">
        <v>265</v>
      </c>
      <c r="M242" s="101">
        <v>16</v>
      </c>
      <c r="N242" s="101">
        <v>0</v>
      </c>
      <c r="O242" s="169"/>
      <c r="P242" s="167"/>
      <c r="Q242" s="67">
        <f t="shared" si="36"/>
        <v>284</v>
      </c>
      <c r="R242" s="67">
        <f t="shared" si="37"/>
        <v>284</v>
      </c>
      <c r="S242" s="67">
        <f t="shared" si="38"/>
        <v>284</v>
      </c>
    </row>
    <row r="243" spans="1:19" ht="25.5">
      <c r="A243" s="33" t="s">
        <v>71</v>
      </c>
      <c r="B243" s="98">
        <v>117</v>
      </c>
      <c r="C243" s="99">
        <v>102</v>
      </c>
      <c r="D243" s="100" t="s">
        <v>177</v>
      </c>
      <c r="E243" s="48">
        <v>8</v>
      </c>
      <c r="F243" s="48">
        <v>75</v>
      </c>
      <c r="G243" s="48">
        <v>87</v>
      </c>
      <c r="H243" s="48">
        <v>5</v>
      </c>
      <c r="I243" s="48">
        <v>44</v>
      </c>
      <c r="J243" s="101">
        <v>0</v>
      </c>
      <c r="K243" s="101">
        <v>2</v>
      </c>
      <c r="L243" s="101">
        <v>206</v>
      </c>
      <c r="M243" s="101">
        <v>11</v>
      </c>
      <c r="N243" s="101">
        <v>0</v>
      </c>
      <c r="O243" s="168" t="s">
        <v>345</v>
      </c>
      <c r="P243" s="166" t="s">
        <v>215</v>
      </c>
      <c r="Q243" s="67">
        <f t="shared" si="36"/>
        <v>219</v>
      </c>
      <c r="R243" s="67">
        <f t="shared" si="37"/>
        <v>219</v>
      </c>
      <c r="S243" s="67">
        <f t="shared" si="38"/>
        <v>219</v>
      </c>
    </row>
    <row r="244" spans="1:19" ht="38.25">
      <c r="A244" s="68" t="s">
        <v>370</v>
      </c>
      <c r="B244" s="98">
        <v>53</v>
      </c>
      <c r="C244" s="99">
        <v>31</v>
      </c>
      <c r="D244" s="100" t="s">
        <v>177</v>
      </c>
      <c r="E244" s="48">
        <v>4</v>
      </c>
      <c r="F244" s="48">
        <v>24</v>
      </c>
      <c r="G244" s="48">
        <v>28</v>
      </c>
      <c r="H244" s="48">
        <v>1</v>
      </c>
      <c r="I244" s="48">
        <v>27</v>
      </c>
      <c r="J244" s="101">
        <v>0</v>
      </c>
      <c r="K244" s="101">
        <v>0</v>
      </c>
      <c r="L244" s="101">
        <v>71</v>
      </c>
      <c r="M244" s="101">
        <v>13</v>
      </c>
      <c r="N244" s="101">
        <v>0</v>
      </c>
      <c r="O244" s="169"/>
      <c r="P244" s="167"/>
      <c r="Q244" s="67">
        <f t="shared" si="36"/>
        <v>84</v>
      </c>
      <c r="R244" s="67">
        <f t="shared" si="37"/>
        <v>84</v>
      </c>
      <c r="S244" s="67">
        <f t="shared" si="38"/>
        <v>84</v>
      </c>
    </row>
    <row r="245" spans="1:19" ht="25.5">
      <c r="A245" s="33" t="s">
        <v>71</v>
      </c>
      <c r="B245" s="98">
        <v>69</v>
      </c>
      <c r="C245" s="99">
        <v>93</v>
      </c>
      <c r="D245" s="100" t="s">
        <v>177</v>
      </c>
      <c r="E245" s="48">
        <v>7</v>
      </c>
      <c r="F245" s="48">
        <v>58</v>
      </c>
      <c r="G245" s="48">
        <v>52</v>
      </c>
      <c r="H245" s="48">
        <v>3</v>
      </c>
      <c r="I245" s="48">
        <v>42</v>
      </c>
      <c r="J245" s="101">
        <v>0</v>
      </c>
      <c r="K245" s="101">
        <v>0</v>
      </c>
      <c r="L245" s="101">
        <v>155</v>
      </c>
      <c r="M245" s="101">
        <v>7</v>
      </c>
      <c r="N245" s="101">
        <v>0</v>
      </c>
      <c r="O245" s="168" t="s">
        <v>574</v>
      </c>
      <c r="P245" s="166" t="s">
        <v>215</v>
      </c>
      <c r="Q245" s="67">
        <f t="shared" si="36"/>
        <v>162</v>
      </c>
      <c r="R245" s="67">
        <f t="shared" si="37"/>
        <v>162</v>
      </c>
      <c r="S245" s="67">
        <f t="shared" si="38"/>
        <v>162</v>
      </c>
    </row>
    <row r="246" spans="1:19" ht="38.25">
      <c r="A246" s="68" t="s">
        <v>370</v>
      </c>
      <c r="B246" s="98">
        <v>27</v>
      </c>
      <c r="C246" s="99">
        <v>33</v>
      </c>
      <c r="D246" s="100" t="s">
        <v>177</v>
      </c>
      <c r="E246" s="48">
        <v>3</v>
      </c>
      <c r="F246" s="48">
        <v>18</v>
      </c>
      <c r="G246" s="48">
        <v>27</v>
      </c>
      <c r="H246" s="48">
        <v>0</v>
      </c>
      <c r="I246" s="48">
        <v>12</v>
      </c>
      <c r="J246" s="101">
        <v>0</v>
      </c>
      <c r="K246" s="101">
        <v>0</v>
      </c>
      <c r="L246" s="101">
        <v>58</v>
      </c>
      <c r="M246" s="101">
        <v>2</v>
      </c>
      <c r="N246" s="101">
        <v>0</v>
      </c>
      <c r="O246" s="169"/>
      <c r="P246" s="167"/>
      <c r="Q246" s="67">
        <f t="shared" si="36"/>
        <v>60</v>
      </c>
      <c r="R246" s="67">
        <f t="shared" si="37"/>
        <v>60</v>
      </c>
      <c r="S246" s="67">
        <f t="shared" si="38"/>
        <v>60</v>
      </c>
    </row>
    <row r="247" spans="1:19" ht="25.5">
      <c r="A247" s="33" t="s">
        <v>71</v>
      </c>
      <c r="B247" s="98">
        <v>40</v>
      </c>
      <c r="C247" s="99">
        <v>34</v>
      </c>
      <c r="D247" s="100" t="s">
        <v>177</v>
      </c>
      <c r="E247" s="48">
        <v>1</v>
      </c>
      <c r="F247" s="48">
        <v>12</v>
      </c>
      <c r="G247" s="48">
        <v>16</v>
      </c>
      <c r="H247" s="48">
        <v>4</v>
      </c>
      <c r="I247" s="48">
        <v>41</v>
      </c>
      <c r="J247" s="101">
        <v>0</v>
      </c>
      <c r="K247" s="101">
        <v>0</v>
      </c>
      <c r="L247" s="101">
        <v>31</v>
      </c>
      <c r="M247" s="101">
        <v>43</v>
      </c>
      <c r="N247" s="101">
        <v>0</v>
      </c>
      <c r="O247" s="168" t="s">
        <v>629</v>
      </c>
      <c r="P247" s="166" t="s">
        <v>215</v>
      </c>
      <c r="Q247" s="67">
        <f t="shared" si="36"/>
        <v>74</v>
      </c>
      <c r="R247" s="67">
        <f t="shared" si="37"/>
        <v>74</v>
      </c>
      <c r="S247" s="67">
        <f t="shared" si="38"/>
        <v>74</v>
      </c>
    </row>
    <row r="248" spans="1:19" ht="38.25">
      <c r="A248" s="68" t="s">
        <v>370</v>
      </c>
      <c r="B248" s="98">
        <v>50</v>
      </c>
      <c r="C248" s="99">
        <v>35</v>
      </c>
      <c r="D248" s="100" t="s">
        <v>177</v>
      </c>
      <c r="E248" s="48">
        <v>0</v>
      </c>
      <c r="F248" s="48">
        <v>12</v>
      </c>
      <c r="G248" s="48">
        <v>21</v>
      </c>
      <c r="H248" s="48">
        <v>2</v>
      </c>
      <c r="I248" s="48">
        <v>50</v>
      </c>
      <c r="J248" s="101">
        <v>0</v>
      </c>
      <c r="K248" s="101">
        <v>1</v>
      </c>
      <c r="L248" s="101">
        <v>28</v>
      </c>
      <c r="M248" s="101">
        <v>56</v>
      </c>
      <c r="N248" s="101">
        <v>0</v>
      </c>
      <c r="O248" s="169"/>
      <c r="P248" s="167"/>
      <c r="Q248" s="67">
        <f t="shared" si="36"/>
        <v>85</v>
      </c>
      <c r="R248" s="67">
        <f t="shared" si="37"/>
        <v>85</v>
      </c>
      <c r="S248" s="67">
        <f t="shared" si="38"/>
        <v>85</v>
      </c>
    </row>
    <row r="249" spans="1:19" ht="25.5">
      <c r="A249" s="33" t="s">
        <v>71</v>
      </c>
      <c r="B249" s="98">
        <v>39</v>
      </c>
      <c r="C249" s="99">
        <v>43</v>
      </c>
      <c r="D249" s="100" t="s">
        <v>177</v>
      </c>
      <c r="E249" s="48">
        <v>0</v>
      </c>
      <c r="F249" s="48">
        <v>8</v>
      </c>
      <c r="G249" s="48">
        <v>9</v>
      </c>
      <c r="H249" s="48">
        <v>0</v>
      </c>
      <c r="I249" s="48">
        <v>65</v>
      </c>
      <c r="J249" s="101">
        <v>0</v>
      </c>
      <c r="K249" s="101">
        <v>0</v>
      </c>
      <c r="L249" s="101">
        <v>74</v>
      </c>
      <c r="M249" s="101">
        <v>8</v>
      </c>
      <c r="N249" s="101">
        <v>0</v>
      </c>
      <c r="O249" s="168" t="s">
        <v>630</v>
      </c>
      <c r="P249" s="166" t="s">
        <v>215</v>
      </c>
      <c r="Q249" s="67">
        <f t="shared" si="36"/>
        <v>82</v>
      </c>
      <c r="R249" s="67">
        <f t="shared" si="37"/>
        <v>82</v>
      </c>
      <c r="S249" s="67">
        <f t="shared" si="38"/>
        <v>82</v>
      </c>
    </row>
    <row r="250" spans="1:19" ht="38.25">
      <c r="A250" s="68" t="s">
        <v>370</v>
      </c>
      <c r="B250" s="98">
        <v>11</v>
      </c>
      <c r="C250" s="99">
        <v>14</v>
      </c>
      <c r="D250" s="100" t="s">
        <v>177</v>
      </c>
      <c r="E250" s="48">
        <v>0</v>
      </c>
      <c r="F250" s="48">
        <v>7</v>
      </c>
      <c r="G250" s="48">
        <v>1</v>
      </c>
      <c r="H250" s="48">
        <v>0</v>
      </c>
      <c r="I250" s="48">
        <v>17</v>
      </c>
      <c r="J250" s="101">
        <v>0</v>
      </c>
      <c r="K250" s="101">
        <v>0</v>
      </c>
      <c r="L250" s="101">
        <v>22</v>
      </c>
      <c r="M250" s="101">
        <v>3</v>
      </c>
      <c r="N250" s="101">
        <v>0</v>
      </c>
      <c r="O250" s="169"/>
      <c r="P250" s="167"/>
      <c r="Q250" s="67">
        <f t="shared" si="36"/>
        <v>25</v>
      </c>
      <c r="R250" s="67">
        <f t="shared" si="37"/>
        <v>25</v>
      </c>
      <c r="S250" s="67">
        <f t="shared" si="38"/>
        <v>25</v>
      </c>
    </row>
    <row r="251" spans="1:19" ht="25.5">
      <c r="A251" s="33" t="s">
        <v>71</v>
      </c>
      <c r="B251" s="98">
        <v>50</v>
      </c>
      <c r="C251" s="99">
        <v>60</v>
      </c>
      <c r="D251" s="100" t="s">
        <v>177</v>
      </c>
      <c r="E251" s="101">
        <v>0</v>
      </c>
      <c r="F251" s="101">
        <v>7</v>
      </c>
      <c r="G251" s="101">
        <v>11</v>
      </c>
      <c r="H251" s="101">
        <v>0</v>
      </c>
      <c r="I251" s="101">
        <v>92</v>
      </c>
      <c r="J251" s="101">
        <v>0</v>
      </c>
      <c r="K251" s="101">
        <v>0</v>
      </c>
      <c r="L251" s="101">
        <v>87</v>
      </c>
      <c r="M251" s="101">
        <v>23</v>
      </c>
      <c r="N251" s="101">
        <v>0</v>
      </c>
      <c r="O251" s="168" t="s">
        <v>258</v>
      </c>
      <c r="P251" s="166" t="s">
        <v>215</v>
      </c>
      <c r="Q251" s="67">
        <f t="shared" ref="Q251:Q252" si="45">SUM(B251:C251)</f>
        <v>110</v>
      </c>
      <c r="R251" s="67">
        <f t="shared" ref="R251:R252" si="46">SUM(E251:I251)</f>
        <v>110</v>
      </c>
      <c r="S251" s="67">
        <f t="shared" ref="S251:S252" si="47">SUM(J251:N251)</f>
        <v>110</v>
      </c>
    </row>
    <row r="252" spans="1:19" ht="38.25">
      <c r="A252" s="68" t="s">
        <v>370</v>
      </c>
      <c r="B252" s="98">
        <v>38</v>
      </c>
      <c r="C252" s="99">
        <v>32</v>
      </c>
      <c r="D252" s="100" t="s">
        <v>177</v>
      </c>
      <c r="E252" s="101">
        <v>5</v>
      </c>
      <c r="F252" s="101">
        <v>11</v>
      </c>
      <c r="G252" s="101">
        <v>6</v>
      </c>
      <c r="H252" s="101">
        <v>0</v>
      </c>
      <c r="I252" s="101">
        <v>48</v>
      </c>
      <c r="J252" s="101">
        <v>0</v>
      </c>
      <c r="K252" s="101">
        <v>0</v>
      </c>
      <c r="L252" s="101">
        <v>61</v>
      </c>
      <c r="M252" s="101">
        <v>9</v>
      </c>
      <c r="N252" s="101">
        <v>0</v>
      </c>
      <c r="O252" s="169"/>
      <c r="P252" s="167"/>
      <c r="Q252" s="67">
        <f t="shared" si="45"/>
        <v>70</v>
      </c>
      <c r="R252" s="67">
        <f t="shared" si="46"/>
        <v>70</v>
      </c>
      <c r="S252" s="67">
        <f t="shared" si="47"/>
        <v>70</v>
      </c>
    </row>
    <row r="253" spans="1:19" ht="25.5">
      <c r="A253" s="33" t="s">
        <v>71</v>
      </c>
      <c r="B253" s="98">
        <v>151</v>
      </c>
      <c r="C253" s="99">
        <v>131</v>
      </c>
      <c r="D253" s="100" t="s">
        <v>177</v>
      </c>
      <c r="E253" s="48">
        <v>13</v>
      </c>
      <c r="F253" s="48">
        <v>79</v>
      </c>
      <c r="G253" s="48">
        <v>73</v>
      </c>
      <c r="H253" s="48">
        <v>15</v>
      </c>
      <c r="I253" s="48">
        <v>102</v>
      </c>
      <c r="J253" s="101">
        <v>0</v>
      </c>
      <c r="K253" s="101">
        <v>0</v>
      </c>
      <c r="L253" s="101">
        <v>217</v>
      </c>
      <c r="M253" s="101">
        <v>59</v>
      </c>
      <c r="N253" s="101">
        <v>6</v>
      </c>
      <c r="O253" s="168" t="s">
        <v>311</v>
      </c>
      <c r="P253" s="166" t="s">
        <v>217</v>
      </c>
      <c r="Q253" s="67">
        <f t="shared" si="36"/>
        <v>282</v>
      </c>
      <c r="R253" s="67">
        <f t="shared" si="37"/>
        <v>282</v>
      </c>
      <c r="S253" s="67">
        <f t="shared" si="38"/>
        <v>282</v>
      </c>
    </row>
    <row r="254" spans="1:19" ht="38.25">
      <c r="A254" s="68" t="s">
        <v>370</v>
      </c>
      <c r="B254" s="98">
        <v>121</v>
      </c>
      <c r="C254" s="99">
        <v>104</v>
      </c>
      <c r="D254" s="100" t="s">
        <v>177</v>
      </c>
      <c r="E254" s="48">
        <v>6</v>
      </c>
      <c r="F254" s="48">
        <v>65</v>
      </c>
      <c r="G254" s="48">
        <v>62</v>
      </c>
      <c r="H254" s="48">
        <v>14</v>
      </c>
      <c r="I254" s="48">
        <v>78</v>
      </c>
      <c r="J254" s="101">
        <v>0</v>
      </c>
      <c r="K254" s="101">
        <v>1</v>
      </c>
      <c r="L254" s="101">
        <v>178</v>
      </c>
      <c r="M254" s="101">
        <v>38</v>
      </c>
      <c r="N254" s="101">
        <v>8</v>
      </c>
      <c r="O254" s="169"/>
      <c r="P254" s="167"/>
      <c r="Q254" s="67">
        <f t="shared" si="36"/>
        <v>225</v>
      </c>
      <c r="R254" s="67">
        <f t="shared" si="37"/>
        <v>225</v>
      </c>
      <c r="S254" s="67">
        <f t="shared" si="38"/>
        <v>225</v>
      </c>
    </row>
    <row r="255" spans="1:19" ht="25.5">
      <c r="A255" s="33" t="s">
        <v>71</v>
      </c>
      <c r="B255" s="98">
        <v>51</v>
      </c>
      <c r="C255" s="99">
        <v>57</v>
      </c>
      <c r="D255" s="100" t="s">
        <v>177</v>
      </c>
      <c r="E255" s="48">
        <v>3</v>
      </c>
      <c r="F255" s="48">
        <v>23</v>
      </c>
      <c r="G255" s="48">
        <v>37</v>
      </c>
      <c r="H255" s="48">
        <v>9</v>
      </c>
      <c r="I255" s="48">
        <v>36</v>
      </c>
      <c r="J255" s="101">
        <v>0</v>
      </c>
      <c r="K255" s="101">
        <v>0</v>
      </c>
      <c r="L255" s="101">
        <v>58</v>
      </c>
      <c r="M255" s="101">
        <v>47</v>
      </c>
      <c r="N255" s="101">
        <v>3</v>
      </c>
      <c r="O255" s="168" t="s">
        <v>560</v>
      </c>
      <c r="P255" s="166" t="s">
        <v>217</v>
      </c>
      <c r="Q255" s="67">
        <f t="shared" si="36"/>
        <v>108</v>
      </c>
      <c r="R255" s="67">
        <f t="shared" si="37"/>
        <v>108</v>
      </c>
      <c r="S255" s="67">
        <f t="shared" si="38"/>
        <v>108</v>
      </c>
    </row>
    <row r="256" spans="1:19" ht="38.25">
      <c r="A256" s="68" t="s">
        <v>370</v>
      </c>
      <c r="B256" s="98">
        <v>59</v>
      </c>
      <c r="C256" s="99">
        <v>58</v>
      </c>
      <c r="D256" s="100" t="s">
        <v>177</v>
      </c>
      <c r="E256" s="48">
        <v>3</v>
      </c>
      <c r="F256" s="48">
        <v>30</v>
      </c>
      <c r="G256" s="48">
        <v>39</v>
      </c>
      <c r="H256" s="48">
        <v>11</v>
      </c>
      <c r="I256" s="48">
        <v>34</v>
      </c>
      <c r="J256" s="101">
        <v>0</v>
      </c>
      <c r="K256" s="101">
        <v>0</v>
      </c>
      <c r="L256" s="101">
        <v>62</v>
      </c>
      <c r="M256" s="101">
        <v>52</v>
      </c>
      <c r="N256" s="101">
        <v>3</v>
      </c>
      <c r="O256" s="169"/>
      <c r="P256" s="167"/>
      <c r="Q256" s="67">
        <f t="shared" si="36"/>
        <v>117</v>
      </c>
      <c r="R256" s="67">
        <f t="shared" si="37"/>
        <v>117</v>
      </c>
      <c r="S256" s="67">
        <f t="shared" si="38"/>
        <v>117</v>
      </c>
    </row>
    <row r="257" spans="1:19" ht="25.5">
      <c r="A257" s="33" t="s">
        <v>71</v>
      </c>
      <c r="B257" s="98">
        <v>34</v>
      </c>
      <c r="C257" s="99">
        <v>35</v>
      </c>
      <c r="D257" s="100" t="s">
        <v>177</v>
      </c>
      <c r="E257" s="48">
        <v>3</v>
      </c>
      <c r="F257" s="48">
        <v>24</v>
      </c>
      <c r="G257" s="48">
        <v>23</v>
      </c>
      <c r="H257" s="48">
        <v>6</v>
      </c>
      <c r="I257" s="48">
        <v>13</v>
      </c>
      <c r="J257" s="101">
        <v>0</v>
      </c>
      <c r="K257" s="101">
        <v>0</v>
      </c>
      <c r="L257" s="101">
        <v>26</v>
      </c>
      <c r="M257" s="101">
        <v>43</v>
      </c>
      <c r="N257" s="101">
        <v>0</v>
      </c>
      <c r="O257" s="168" t="s">
        <v>562</v>
      </c>
      <c r="P257" s="166" t="s">
        <v>217</v>
      </c>
      <c r="Q257" s="67">
        <f t="shared" si="36"/>
        <v>69</v>
      </c>
      <c r="R257" s="67">
        <f t="shared" si="37"/>
        <v>69</v>
      </c>
      <c r="S257" s="67">
        <f t="shared" si="38"/>
        <v>69</v>
      </c>
    </row>
    <row r="258" spans="1:19" ht="38.25">
      <c r="A258" s="68" t="s">
        <v>370</v>
      </c>
      <c r="B258" s="98">
        <v>33</v>
      </c>
      <c r="C258" s="99">
        <v>46</v>
      </c>
      <c r="D258" s="100" t="s">
        <v>177</v>
      </c>
      <c r="E258" s="48">
        <v>2</v>
      </c>
      <c r="F258" s="48">
        <v>23</v>
      </c>
      <c r="G258" s="48">
        <v>31</v>
      </c>
      <c r="H258" s="48">
        <v>9</v>
      </c>
      <c r="I258" s="48">
        <v>14</v>
      </c>
      <c r="J258" s="101">
        <v>0</v>
      </c>
      <c r="K258" s="101">
        <v>1</v>
      </c>
      <c r="L258" s="101">
        <v>22</v>
      </c>
      <c r="M258" s="101">
        <v>56</v>
      </c>
      <c r="N258" s="101">
        <v>0</v>
      </c>
      <c r="O258" s="169"/>
      <c r="P258" s="167"/>
      <c r="Q258" s="67">
        <f t="shared" si="36"/>
        <v>79</v>
      </c>
      <c r="R258" s="67">
        <f t="shared" si="37"/>
        <v>79</v>
      </c>
      <c r="S258" s="67">
        <f t="shared" si="38"/>
        <v>79</v>
      </c>
    </row>
    <row r="259" spans="1:19" ht="25.5">
      <c r="A259" s="33" t="s">
        <v>71</v>
      </c>
      <c r="B259" s="98">
        <v>46</v>
      </c>
      <c r="C259" s="99">
        <v>42</v>
      </c>
      <c r="D259" s="100" t="s">
        <v>177</v>
      </c>
      <c r="E259" s="48">
        <v>0</v>
      </c>
      <c r="F259" s="48">
        <v>12</v>
      </c>
      <c r="G259" s="48">
        <v>9</v>
      </c>
      <c r="H259" s="48">
        <v>0</v>
      </c>
      <c r="I259" s="48">
        <v>67</v>
      </c>
      <c r="J259" s="101">
        <v>0</v>
      </c>
      <c r="K259" s="101">
        <v>0</v>
      </c>
      <c r="L259" s="101">
        <v>60</v>
      </c>
      <c r="M259" s="101">
        <v>28</v>
      </c>
      <c r="N259" s="101">
        <v>0</v>
      </c>
      <c r="O259" s="168" t="s">
        <v>346</v>
      </c>
      <c r="P259" s="166" t="s">
        <v>217</v>
      </c>
      <c r="Q259" s="67">
        <f t="shared" si="36"/>
        <v>88</v>
      </c>
      <c r="R259" s="67">
        <f t="shared" si="37"/>
        <v>88</v>
      </c>
      <c r="S259" s="67">
        <f t="shared" si="38"/>
        <v>88</v>
      </c>
    </row>
    <row r="260" spans="1:19" ht="38.25">
      <c r="A260" s="68" t="s">
        <v>370</v>
      </c>
      <c r="B260" s="98">
        <v>69</v>
      </c>
      <c r="C260" s="99">
        <v>63</v>
      </c>
      <c r="D260" s="100" t="s">
        <v>177</v>
      </c>
      <c r="E260" s="48">
        <v>0</v>
      </c>
      <c r="F260" s="48">
        <v>15</v>
      </c>
      <c r="G260" s="48">
        <v>12</v>
      </c>
      <c r="H260" s="48">
        <v>5</v>
      </c>
      <c r="I260" s="48">
        <v>100</v>
      </c>
      <c r="J260" s="101">
        <v>0</v>
      </c>
      <c r="K260" s="101">
        <v>0</v>
      </c>
      <c r="L260" s="101">
        <v>100</v>
      </c>
      <c r="M260" s="101">
        <v>32</v>
      </c>
      <c r="N260" s="101">
        <v>0</v>
      </c>
      <c r="O260" s="169"/>
      <c r="P260" s="167"/>
      <c r="Q260" s="67">
        <f t="shared" si="36"/>
        <v>132</v>
      </c>
      <c r="R260" s="67">
        <f t="shared" si="37"/>
        <v>132</v>
      </c>
      <c r="S260" s="67">
        <f t="shared" si="38"/>
        <v>132</v>
      </c>
    </row>
    <row r="261" spans="1:19" ht="25.5">
      <c r="A261" s="33" t="s">
        <v>71</v>
      </c>
      <c r="B261" s="98">
        <v>79</v>
      </c>
      <c r="C261" s="99">
        <v>98</v>
      </c>
      <c r="D261" s="100" t="s">
        <v>177</v>
      </c>
      <c r="E261" s="48">
        <v>1</v>
      </c>
      <c r="F261" s="48">
        <v>19</v>
      </c>
      <c r="G261" s="48">
        <v>28</v>
      </c>
      <c r="H261" s="48">
        <v>3</v>
      </c>
      <c r="I261" s="48">
        <v>126</v>
      </c>
      <c r="J261" s="101">
        <v>0</v>
      </c>
      <c r="K261" s="101">
        <v>0</v>
      </c>
      <c r="L261" s="101">
        <v>132</v>
      </c>
      <c r="M261" s="101">
        <v>44</v>
      </c>
      <c r="N261" s="101">
        <v>1</v>
      </c>
      <c r="O261" s="168" t="s">
        <v>347</v>
      </c>
      <c r="P261" s="166" t="s">
        <v>217</v>
      </c>
      <c r="Q261" s="67">
        <f t="shared" si="36"/>
        <v>177</v>
      </c>
      <c r="R261" s="67">
        <f t="shared" si="37"/>
        <v>177</v>
      </c>
      <c r="S261" s="67">
        <f t="shared" si="38"/>
        <v>177</v>
      </c>
    </row>
    <row r="262" spans="1:19" ht="38.25">
      <c r="A262" s="68" t="s">
        <v>370</v>
      </c>
      <c r="B262" s="98">
        <v>99</v>
      </c>
      <c r="C262" s="99">
        <v>106</v>
      </c>
      <c r="D262" s="100" t="s">
        <v>177</v>
      </c>
      <c r="E262" s="48">
        <v>1</v>
      </c>
      <c r="F262" s="48">
        <v>21</v>
      </c>
      <c r="G262" s="48">
        <v>38</v>
      </c>
      <c r="H262" s="48">
        <v>6</v>
      </c>
      <c r="I262" s="48">
        <v>139</v>
      </c>
      <c r="J262" s="101">
        <v>0</v>
      </c>
      <c r="K262" s="101">
        <v>0</v>
      </c>
      <c r="L262" s="101">
        <v>140</v>
      </c>
      <c r="M262" s="101">
        <v>64</v>
      </c>
      <c r="N262" s="101">
        <v>1</v>
      </c>
      <c r="O262" s="169"/>
      <c r="P262" s="167"/>
      <c r="Q262" s="67">
        <f t="shared" si="36"/>
        <v>205</v>
      </c>
      <c r="R262" s="67">
        <f t="shared" si="37"/>
        <v>205</v>
      </c>
      <c r="S262" s="67">
        <f t="shared" si="38"/>
        <v>205</v>
      </c>
    </row>
    <row r="263" spans="1:19" ht="25.5">
      <c r="A263" s="33" t="s">
        <v>71</v>
      </c>
      <c r="B263" s="98">
        <v>37</v>
      </c>
      <c r="C263" s="99">
        <v>29</v>
      </c>
      <c r="D263" s="100" t="s">
        <v>177</v>
      </c>
      <c r="E263" s="48">
        <v>3</v>
      </c>
      <c r="F263" s="48">
        <v>13</v>
      </c>
      <c r="G263" s="48">
        <v>17</v>
      </c>
      <c r="H263" s="48">
        <v>6</v>
      </c>
      <c r="I263" s="48">
        <v>27</v>
      </c>
      <c r="J263" s="101">
        <v>0</v>
      </c>
      <c r="K263" s="101">
        <v>0</v>
      </c>
      <c r="L263" s="101">
        <v>28</v>
      </c>
      <c r="M263" s="101">
        <v>38</v>
      </c>
      <c r="N263" s="101">
        <v>0</v>
      </c>
      <c r="O263" s="168" t="s">
        <v>348</v>
      </c>
      <c r="P263" s="166" t="s">
        <v>217</v>
      </c>
      <c r="Q263" s="67">
        <f t="shared" si="36"/>
        <v>66</v>
      </c>
      <c r="R263" s="67">
        <f t="shared" si="37"/>
        <v>66</v>
      </c>
      <c r="S263" s="67">
        <f t="shared" si="38"/>
        <v>66</v>
      </c>
    </row>
    <row r="264" spans="1:19" ht="38.25">
      <c r="A264" s="68" t="s">
        <v>370</v>
      </c>
      <c r="B264" s="98">
        <v>27</v>
      </c>
      <c r="C264" s="99">
        <v>37</v>
      </c>
      <c r="D264" s="100" t="s">
        <v>177</v>
      </c>
      <c r="E264" s="48">
        <v>2</v>
      </c>
      <c r="F264" s="48">
        <v>14</v>
      </c>
      <c r="G264" s="48">
        <v>19</v>
      </c>
      <c r="H264" s="48">
        <v>7</v>
      </c>
      <c r="I264" s="48">
        <v>22</v>
      </c>
      <c r="J264" s="101">
        <v>0</v>
      </c>
      <c r="K264" s="101">
        <v>1</v>
      </c>
      <c r="L264" s="101">
        <v>18</v>
      </c>
      <c r="M264" s="101">
        <v>45</v>
      </c>
      <c r="N264" s="101">
        <v>0</v>
      </c>
      <c r="O264" s="169"/>
      <c r="P264" s="167"/>
      <c r="Q264" s="67">
        <f t="shared" si="36"/>
        <v>64</v>
      </c>
      <c r="R264" s="67">
        <f t="shared" si="37"/>
        <v>64</v>
      </c>
      <c r="S264" s="67">
        <f t="shared" si="38"/>
        <v>64</v>
      </c>
    </row>
    <row r="265" spans="1:19" ht="25.5">
      <c r="A265" s="33" t="s">
        <v>71</v>
      </c>
      <c r="B265" s="98">
        <v>12</v>
      </c>
      <c r="C265" s="99">
        <v>18</v>
      </c>
      <c r="D265" s="100" t="s">
        <v>177</v>
      </c>
      <c r="E265" s="48">
        <v>0</v>
      </c>
      <c r="F265" s="48">
        <v>9</v>
      </c>
      <c r="G265" s="48">
        <v>5</v>
      </c>
      <c r="H265" s="48">
        <v>3</v>
      </c>
      <c r="I265" s="48">
        <v>13</v>
      </c>
      <c r="J265" s="101">
        <v>0</v>
      </c>
      <c r="K265" s="101">
        <v>0</v>
      </c>
      <c r="L265" s="101">
        <v>14</v>
      </c>
      <c r="M265" s="101">
        <v>16</v>
      </c>
      <c r="N265" s="101">
        <v>0</v>
      </c>
      <c r="O265" s="168" t="s">
        <v>631</v>
      </c>
      <c r="P265" s="166" t="s">
        <v>217</v>
      </c>
      <c r="Q265" s="67">
        <f t="shared" si="36"/>
        <v>30</v>
      </c>
      <c r="R265" s="67">
        <f t="shared" si="37"/>
        <v>30</v>
      </c>
      <c r="S265" s="67">
        <f t="shared" si="38"/>
        <v>30</v>
      </c>
    </row>
    <row r="266" spans="1:19" ht="38.25">
      <c r="A266" s="68" t="s">
        <v>370</v>
      </c>
      <c r="B266" s="98">
        <v>15</v>
      </c>
      <c r="C266" s="99">
        <v>21</v>
      </c>
      <c r="D266" s="100" t="s">
        <v>177</v>
      </c>
      <c r="E266" s="48">
        <v>0</v>
      </c>
      <c r="F266" s="48">
        <v>13</v>
      </c>
      <c r="G266" s="48">
        <v>6</v>
      </c>
      <c r="H266" s="48">
        <v>3</v>
      </c>
      <c r="I266" s="48">
        <v>14</v>
      </c>
      <c r="J266" s="101">
        <v>0</v>
      </c>
      <c r="K266" s="101">
        <v>0</v>
      </c>
      <c r="L266" s="101">
        <v>17</v>
      </c>
      <c r="M266" s="101">
        <v>19</v>
      </c>
      <c r="N266" s="101">
        <v>0</v>
      </c>
      <c r="O266" s="169"/>
      <c r="P266" s="167"/>
      <c r="Q266" s="67">
        <f t="shared" si="36"/>
        <v>36</v>
      </c>
      <c r="R266" s="67">
        <f t="shared" si="37"/>
        <v>36</v>
      </c>
      <c r="S266" s="67">
        <f t="shared" si="38"/>
        <v>36</v>
      </c>
    </row>
    <row r="267" spans="1:19" ht="25.5">
      <c r="A267" s="33" t="s">
        <v>71</v>
      </c>
      <c r="B267" s="98">
        <v>42</v>
      </c>
      <c r="C267" s="99">
        <v>67</v>
      </c>
      <c r="D267" s="100" t="s">
        <v>177</v>
      </c>
      <c r="E267" s="48">
        <v>5</v>
      </c>
      <c r="F267" s="48">
        <v>25</v>
      </c>
      <c r="G267" s="48">
        <v>39</v>
      </c>
      <c r="H267" s="48">
        <v>3</v>
      </c>
      <c r="I267" s="48">
        <v>37</v>
      </c>
      <c r="J267" s="101">
        <v>0</v>
      </c>
      <c r="K267" s="101">
        <v>0</v>
      </c>
      <c r="L267" s="101">
        <v>83</v>
      </c>
      <c r="M267" s="101">
        <v>26</v>
      </c>
      <c r="N267" s="101">
        <v>0</v>
      </c>
      <c r="O267" s="168" t="s">
        <v>632</v>
      </c>
      <c r="P267" s="166" t="s">
        <v>217</v>
      </c>
      <c r="Q267" s="67">
        <f t="shared" si="36"/>
        <v>109</v>
      </c>
      <c r="R267" s="67">
        <f t="shared" si="37"/>
        <v>109</v>
      </c>
      <c r="S267" s="67">
        <f t="shared" si="38"/>
        <v>109</v>
      </c>
    </row>
    <row r="268" spans="1:19" ht="38.25">
      <c r="A268" s="68" t="s">
        <v>370</v>
      </c>
      <c r="B268" s="98">
        <v>50</v>
      </c>
      <c r="C268" s="99">
        <v>61</v>
      </c>
      <c r="D268" s="100" t="s">
        <v>177</v>
      </c>
      <c r="E268" s="48">
        <v>2</v>
      </c>
      <c r="F268" s="48">
        <v>29</v>
      </c>
      <c r="G268" s="48">
        <v>44</v>
      </c>
      <c r="H268" s="48">
        <v>1</v>
      </c>
      <c r="I268" s="48">
        <v>35</v>
      </c>
      <c r="J268" s="101">
        <v>0</v>
      </c>
      <c r="K268" s="101">
        <v>0</v>
      </c>
      <c r="L268" s="101">
        <v>83</v>
      </c>
      <c r="M268" s="101">
        <v>28</v>
      </c>
      <c r="N268" s="101">
        <v>0</v>
      </c>
      <c r="O268" s="169"/>
      <c r="P268" s="167"/>
      <c r="Q268" s="67">
        <f t="shared" si="36"/>
        <v>111</v>
      </c>
      <c r="R268" s="67">
        <f t="shared" si="37"/>
        <v>111</v>
      </c>
      <c r="S268" s="67">
        <f t="shared" si="38"/>
        <v>111</v>
      </c>
    </row>
    <row r="269" spans="1:19" ht="25.5">
      <c r="A269" s="33" t="s">
        <v>71</v>
      </c>
      <c r="B269" s="98">
        <v>29</v>
      </c>
      <c r="C269" s="99">
        <v>29</v>
      </c>
      <c r="D269" s="100" t="s">
        <v>177</v>
      </c>
      <c r="E269" s="48">
        <v>0</v>
      </c>
      <c r="F269" s="48">
        <v>4</v>
      </c>
      <c r="G269" s="48">
        <v>8</v>
      </c>
      <c r="H269" s="48">
        <v>1</v>
      </c>
      <c r="I269" s="48">
        <v>45</v>
      </c>
      <c r="J269" s="101">
        <v>0</v>
      </c>
      <c r="K269" s="101">
        <v>0</v>
      </c>
      <c r="L269" s="101">
        <v>20</v>
      </c>
      <c r="M269" s="101">
        <v>38</v>
      </c>
      <c r="N269" s="101">
        <v>0</v>
      </c>
      <c r="O269" s="168" t="s">
        <v>633</v>
      </c>
      <c r="P269" s="166" t="s">
        <v>217</v>
      </c>
      <c r="Q269" s="67">
        <f t="shared" si="36"/>
        <v>58</v>
      </c>
      <c r="R269" s="67">
        <f t="shared" si="37"/>
        <v>58</v>
      </c>
      <c r="S269" s="67">
        <f t="shared" si="38"/>
        <v>58</v>
      </c>
    </row>
    <row r="270" spans="1:19" ht="38.25">
      <c r="A270" s="68" t="s">
        <v>370</v>
      </c>
      <c r="B270" s="98">
        <v>46</v>
      </c>
      <c r="C270" s="99">
        <v>38</v>
      </c>
      <c r="D270" s="100" t="s">
        <v>177</v>
      </c>
      <c r="E270" s="48">
        <v>0</v>
      </c>
      <c r="F270" s="48">
        <v>6</v>
      </c>
      <c r="G270" s="48">
        <v>11</v>
      </c>
      <c r="H270" s="48">
        <v>0</v>
      </c>
      <c r="I270" s="48">
        <v>67</v>
      </c>
      <c r="J270" s="101">
        <v>0</v>
      </c>
      <c r="K270" s="101">
        <v>0</v>
      </c>
      <c r="L270" s="101">
        <v>30</v>
      </c>
      <c r="M270" s="101">
        <v>54</v>
      </c>
      <c r="N270" s="101">
        <v>0</v>
      </c>
      <c r="O270" s="169"/>
      <c r="P270" s="167"/>
      <c r="Q270" s="67">
        <f t="shared" si="36"/>
        <v>84</v>
      </c>
      <c r="R270" s="67">
        <f t="shared" si="37"/>
        <v>84</v>
      </c>
      <c r="S270" s="67">
        <f t="shared" si="38"/>
        <v>84</v>
      </c>
    </row>
    <row r="271" spans="1:19" ht="25.5">
      <c r="A271" s="33" t="s">
        <v>71</v>
      </c>
      <c r="B271" s="98">
        <v>19</v>
      </c>
      <c r="C271" s="99">
        <v>34</v>
      </c>
      <c r="D271" s="100" t="s">
        <v>177</v>
      </c>
      <c r="E271" s="48">
        <v>0</v>
      </c>
      <c r="F271" s="48">
        <v>4</v>
      </c>
      <c r="G271" s="48">
        <v>6</v>
      </c>
      <c r="H271" s="48">
        <v>1</v>
      </c>
      <c r="I271" s="48">
        <v>42</v>
      </c>
      <c r="J271" s="101">
        <v>0</v>
      </c>
      <c r="K271" s="101">
        <v>0</v>
      </c>
      <c r="L271" s="101">
        <v>27</v>
      </c>
      <c r="M271" s="101">
        <v>26</v>
      </c>
      <c r="N271" s="101">
        <v>0</v>
      </c>
      <c r="O271" s="168" t="s">
        <v>634</v>
      </c>
      <c r="P271" s="166" t="s">
        <v>217</v>
      </c>
      <c r="Q271" s="67">
        <f t="shared" si="36"/>
        <v>53</v>
      </c>
      <c r="R271" s="67">
        <f t="shared" si="37"/>
        <v>53</v>
      </c>
      <c r="S271" s="67">
        <f t="shared" si="38"/>
        <v>53</v>
      </c>
    </row>
    <row r="272" spans="1:19" ht="38.25">
      <c r="A272" s="68" t="s">
        <v>370</v>
      </c>
      <c r="B272" s="98">
        <v>18</v>
      </c>
      <c r="C272" s="99">
        <v>28</v>
      </c>
      <c r="D272" s="100" t="s">
        <v>177</v>
      </c>
      <c r="E272" s="48">
        <v>0</v>
      </c>
      <c r="F272" s="48">
        <v>3</v>
      </c>
      <c r="G272" s="48">
        <v>5</v>
      </c>
      <c r="H272" s="48">
        <v>1</v>
      </c>
      <c r="I272" s="48">
        <v>37</v>
      </c>
      <c r="J272" s="101">
        <v>0</v>
      </c>
      <c r="K272" s="101">
        <v>0</v>
      </c>
      <c r="L272" s="101">
        <v>25</v>
      </c>
      <c r="M272" s="101">
        <v>21</v>
      </c>
      <c r="N272" s="101">
        <v>0</v>
      </c>
      <c r="O272" s="169"/>
      <c r="P272" s="167"/>
      <c r="Q272" s="67">
        <f t="shared" si="36"/>
        <v>46</v>
      </c>
      <c r="R272" s="67">
        <f t="shared" si="37"/>
        <v>46</v>
      </c>
      <c r="S272" s="67">
        <f t="shared" si="38"/>
        <v>46</v>
      </c>
    </row>
    <row r="273" spans="1:19" ht="25.5">
      <c r="A273" s="33" t="s">
        <v>71</v>
      </c>
      <c r="B273" s="98">
        <v>8</v>
      </c>
      <c r="C273" s="99">
        <v>13</v>
      </c>
      <c r="D273" s="100" t="s">
        <v>177</v>
      </c>
      <c r="E273" s="101">
        <v>0</v>
      </c>
      <c r="F273" s="101">
        <v>10</v>
      </c>
      <c r="G273" s="101">
        <v>9</v>
      </c>
      <c r="H273" s="101">
        <v>1</v>
      </c>
      <c r="I273" s="101">
        <v>1</v>
      </c>
      <c r="J273" s="101">
        <v>0</v>
      </c>
      <c r="K273" s="101">
        <v>0</v>
      </c>
      <c r="L273" s="101">
        <v>4</v>
      </c>
      <c r="M273" s="101">
        <v>17</v>
      </c>
      <c r="N273" s="101">
        <v>0</v>
      </c>
      <c r="O273" s="168" t="s">
        <v>738</v>
      </c>
      <c r="P273" s="166" t="s">
        <v>217</v>
      </c>
      <c r="Q273" s="67">
        <f t="shared" ref="Q273:Q274" si="48">SUM(B273:C273)</f>
        <v>21</v>
      </c>
      <c r="R273" s="67">
        <f t="shared" ref="R273:R274" si="49">SUM(E273:I273)</f>
        <v>21</v>
      </c>
      <c r="S273" s="67">
        <f t="shared" ref="S273:S274" si="50">SUM(J273:N273)</f>
        <v>21</v>
      </c>
    </row>
    <row r="274" spans="1:19" ht="38.25">
      <c r="A274" s="68" t="s">
        <v>370</v>
      </c>
      <c r="B274" s="98">
        <v>11</v>
      </c>
      <c r="C274" s="99">
        <v>13</v>
      </c>
      <c r="D274" s="100" t="s">
        <v>177</v>
      </c>
      <c r="E274" s="101">
        <v>0</v>
      </c>
      <c r="F274" s="101">
        <v>9</v>
      </c>
      <c r="G274" s="101">
        <v>11</v>
      </c>
      <c r="H274" s="101">
        <v>1</v>
      </c>
      <c r="I274" s="101">
        <v>3</v>
      </c>
      <c r="J274" s="101">
        <v>0</v>
      </c>
      <c r="K274" s="101">
        <v>0</v>
      </c>
      <c r="L274" s="101">
        <v>7</v>
      </c>
      <c r="M274" s="101">
        <v>17</v>
      </c>
      <c r="N274" s="101">
        <v>0</v>
      </c>
      <c r="O274" s="169"/>
      <c r="P274" s="167"/>
      <c r="Q274" s="67">
        <f t="shared" si="48"/>
        <v>24</v>
      </c>
      <c r="R274" s="67">
        <f t="shared" si="49"/>
        <v>24</v>
      </c>
      <c r="S274" s="67">
        <f t="shared" si="50"/>
        <v>24</v>
      </c>
    </row>
    <row r="275" spans="1:19" ht="25.5">
      <c r="A275" s="33" t="s">
        <v>71</v>
      </c>
      <c r="B275" s="98">
        <v>17</v>
      </c>
      <c r="C275" s="99">
        <v>30</v>
      </c>
      <c r="D275" s="100" t="s">
        <v>177</v>
      </c>
      <c r="E275" s="48">
        <v>3</v>
      </c>
      <c r="F275" s="48">
        <v>8</v>
      </c>
      <c r="G275" s="48">
        <v>14</v>
      </c>
      <c r="H275" s="48">
        <v>3</v>
      </c>
      <c r="I275" s="48">
        <v>19</v>
      </c>
      <c r="J275" s="101">
        <v>0</v>
      </c>
      <c r="K275" s="101">
        <v>23</v>
      </c>
      <c r="L275" s="101">
        <v>21</v>
      </c>
      <c r="M275" s="101">
        <v>3</v>
      </c>
      <c r="N275" s="101">
        <v>0</v>
      </c>
      <c r="O275" s="168" t="s">
        <v>349</v>
      </c>
      <c r="P275" s="166" t="s">
        <v>218</v>
      </c>
      <c r="Q275" s="67">
        <f t="shared" si="36"/>
        <v>47</v>
      </c>
      <c r="R275" s="67">
        <f t="shared" si="37"/>
        <v>47</v>
      </c>
      <c r="S275" s="67">
        <f t="shared" si="38"/>
        <v>47</v>
      </c>
    </row>
    <row r="276" spans="1:19" ht="38.25">
      <c r="A276" s="68" t="s">
        <v>370</v>
      </c>
      <c r="B276" s="98">
        <v>28</v>
      </c>
      <c r="C276" s="99">
        <v>21</v>
      </c>
      <c r="D276" s="100" t="s">
        <v>177</v>
      </c>
      <c r="E276" s="48">
        <v>2</v>
      </c>
      <c r="F276" s="48">
        <v>11</v>
      </c>
      <c r="G276" s="48">
        <v>15</v>
      </c>
      <c r="H276" s="48">
        <v>3</v>
      </c>
      <c r="I276" s="48">
        <v>18</v>
      </c>
      <c r="J276" s="101">
        <v>0</v>
      </c>
      <c r="K276" s="101">
        <v>24</v>
      </c>
      <c r="L276" s="101">
        <v>22</v>
      </c>
      <c r="M276" s="101">
        <v>3</v>
      </c>
      <c r="N276" s="101">
        <v>0</v>
      </c>
      <c r="O276" s="169"/>
      <c r="P276" s="167"/>
      <c r="Q276" s="67">
        <f t="shared" si="36"/>
        <v>49</v>
      </c>
      <c r="R276" s="67">
        <f t="shared" si="37"/>
        <v>49</v>
      </c>
      <c r="S276" s="67">
        <f t="shared" si="38"/>
        <v>49</v>
      </c>
    </row>
    <row r="277" spans="1:19" ht="25.5">
      <c r="A277" s="33" t="s">
        <v>71</v>
      </c>
      <c r="B277" s="98">
        <v>66</v>
      </c>
      <c r="C277" s="99">
        <v>56</v>
      </c>
      <c r="D277" s="100" t="s">
        <v>177</v>
      </c>
      <c r="E277" s="48">
        <v>8</v>
      </c>
      <c r="F277" s="48">
        <v>31</v>
      </c>
      <c r="G277" s="48">
        <v>40</v>
      </c>
      <c r="H277" s="48">
        <v>6</v>
      </c>
      <c r="I277" s="48">
        <v>37</v>
      </c>
      <c r="J277" s="101">
        <v>0</v>
      </c>
      <c r="K277" s="101">
        <v>7</v>
      </c>
      <c r="L277" s="101">
        <v>107</v>
      </c>
      <c r="M277" s="101">
        <v>8</v>
      </c>
      <c r="N277" s="101">
        <v>0</v>
      </c>
      <c r="O277" s="168" t="s">
        <v>598</v>
      </c>
      <c r="P277" s="166" t="s">
        <v>218</v>
      </c>
      <c r="Q277" s="67">
        <f t="shared" si="36"/>
        <v>122</v>
      </c>
      <c r="R277" s="67">
        <f t="shared" si="37"/>
        <v>122</v>
      </c>
      <c r="S277" s="67">
        <f t="shared" si="38"/>
        <v>122</v>
      </c>
    </row>
    <row r="278" spans="1:19" ht="38.25">
      <c r="A278" s="68" t="s">
        <v>370</v>
      </c>
      <c r="B278" s="98">
        <v>59</v>
      </c>
      <c r="C278" s="99">
        <v>45</v>
      </c>
      <c r="D278" s="100" t="s">
        <v>177</v>
      </c>
      <c r="E278" s="48">
        <v>3</v>
      </c>
      <c r="F278" s="48">
        <v>32</v>
      </c>
      <c r="G278" s="48">
        <v>37</v>
      </c>
      <c r="H278" s="48">
        <v>4</v>
      </c>
      <c r="I278" s="48">
        <v>28</v>
      </c>
      <c r="J278" s="101">
        <v>0</v>
      </c>
      <c r="K278" s="101">
        <v>13</v>
      </c>
      <c r="L278" s="101">
        <v>87</v>
      </c>
      <c r="M278" s="101">
        <v>3</v>
      </c>
      <c r="N278" s="101">
        <v>1</v>
      </c>
      <c r="O278" s="169"/>
      <c r="P278" s="167"/>
      <c r="Q278" s="67">
        <f t="shared" si="36"/>
        <v>104</v>
      </c>
      <c r="R278" s="67">
        <f t="shared" si="37"/>
        <v>104</v>
      </c>
      <c r="S278" s="67">
        <f t="shared" si="38"/>
        <v>104</v>
      </c>
    </row>
    <row r="279" spans="1:19" ht="25.5">
      <c r="A279" s="33" t="s">
        <v>71</v>
      </c>
      <c r="B279" s="98">
        <v>16</v>
      </c>
      <c r="C279" s="99">
        <v>14</v>
      </c>
      <c r="D279" s="100" t="s">
        <v>177</v>
      </c>
      <c r="E279" s="48">
        <v>4</v>
      </c>
      <c r="F279" s="48">
        <v>2</v>
      </c>
      <c r="G279" s="48">
        <v>11</v>
      </c>
      <c r="H279" s="48">
        <v>4</v>
      </c>
      <c r="I279" s="48">
        <v>9</v>
      </c>
      <c r="J279" s="101">
        <v>0</v>
      </c>
      <c r="K279" s="101">
        <v>29</v>
      </c>
      <c r="L279" s="101">
        <v>1</v>
      </c>
      <c r="M279" s="101">
        <v>0</v>
      </c>
      <c r="N279" s="101">
        <v>0</v>
      </c>
      <c r="O279" s="168" t="s">
        <v>599</v>
      </c>
      <c r="P279" s="166" t="s">
        <v>218</v>
      </c>
      <c r="Q279" s="67">
        <f t="shared" si="36"/>
        <v>30</v>
      </c>
      <c r="R279" s="67">
        <f t="shared" si="37"/>
        <v>30</v>
      </c>
      <c r="S279" s="67">
        <f t="shared" si="38"/>
        <v>30</v>
      </c>
    </row>
    <row r="280" spans="1:19" ht="38.25">
      <c r="A280" s="68" t="s">
        <v>370</v>
      </c>
      <c r="B280" s="98">
        <v>21</v>
      </c>
      <c r="C280" s="99">
        <v>17</v>
      </c>
      <c r="D280" s="100" t="s">
        <v>177</v>
      </c>
      <c r="E280" s="48">
        <v>5</v>
      </c>
      <c r="F280" s="48">
        <v>5</v>
      </c>
      <c r="G280" s="48">
        <v>17</v>
      </c>
      <c r="H280" s="48">
        <v>4</v>
      </c>
      <c r="I280" s="48">
        <v>7</v>
      </c>
      <c r="J280" s="101">
        <v>0</v>
      </c>
      <c r="K280" s="101">
        <v>30</v>
      </c>
      <c r="L280" s="101">
        <v>7</v>
      </c>
      <c r="M280" s="101">
        <v>1</v>
      </c>
      <c r="N280" s="101">
        <v>0</v>
      </c>
      <c r="O280" s="169"/>
      <c r="P280" s="167"/>
      <c r="Q280" s="67">
        <f t="shared" si="36"/>
        <v>38</v>
      </c>
      <c r="R280" s="67">
        <f t="shared" si="37"/>
        <v>38</v>
      </c>
      <c r="S280" s="67">
        <f t="shared" si="38"/>
        <v>38</v>
      </c>
    </row>
    <row r="281" spans="1:19" ht="25.5">
      <c r="A281" s="33" t="s">
        <v>71</v>
      </c>
      <c r="B281" s="98">
        <v>14</v>
      </c>
      <c r="C281" s="99">
        <v>29</v>
      </c>
      <c r="D281" s="100" t="s">
        <v>177</v>
      </c>
      <c r="E281" s="48">
        <v>4</v>
      </c>
      <c r="F281" s="48">
        <v>9</v>
      </c>
      <c r="G281" s="48">
        <v>14</v>
      </c>
      <c r="H281" s="48">
        <v>1</v>
      </c>
      <c r="I281" s="48">
        <v>15</v>
      </c>
      <c r="J281" s="101">
        <v>0</v>
      </c>
      <c r="K281" s="101">
        <v>13</v>
      </c>
      <c r="L281" s="101">
        <v>26</v>
      </c>
      <c r="M281" s="101">
        <v>4</v>
      </c>
      <c r="N281" s="101">
        <v>0</v>
      </c>
      <c r="O281" s="168" t="s">
        <v>424</v>
      </c>
      <c r="P281" s="166" t="s">
        <v>218</v>
      </c>
      <c r="Q281" s="67">
        <f t="shared" si="36"/>
        <v>43</v>
      </c>
      <c r="R281" s="67">
        <f t="shared" si="37"/>
        <v>43</v>
      </c>
      <c r="S281" s="67">
        <f t="shared" si="38"/>
        <v>43</v>
      </c>
    </row>
    <row r="282" spans="1:19" ht="38.25">
      <c r="A282" s="68" t="s">
        <v>370</v>
      </c>
      <c r="B282" s="98">
        <v>9</v>
      </c>
      <c r="C282" s="99">
        <v>21</v>
      </c>
      <c r="D282" s="100" t="s">
        <v>177</v>
      </c>
      <c r="E282" s="48">
        <v>1</v>
      </c>
      <c r="F282" s="48">
        <v>9</v>
      </c>
      <c r="G282" s="48">
        <v>9</v>
      </c>
      <c r="H282" s="48">
        <v>1</v>
      </c>
      <c r="I282" s="48">
        <v>10</v>
      </c>
      <c r="J282" s="101">
        <v>0</v>
      </c>
      <c r="K282" s="101">
        <v>8</v>
      </c>
      <c r="L282" s="101">
        <v>17</v>
      </c>
      <c r="M282" s="101">
        <v>5</v>
      </c>
      <c r="N282" s="101">
        <v>0</v>
      </c>
      <c r="O282" s="169"/>
      <c r="P282" s="167"/>
      <c r="Q282" s="67">
        <f t="shared" si="36"/>
        <v>30</v>
      </c>
      <c r="R282" s="67">
        <f t="shared" si="37"/>
        <v>30</v>
      </c>
      <c r="S282" s="67">
        <f t="shared" si="38"/>
        <v>30</v>
      </c>
    </row>
    <row r="283" spans="1:19" ht="25.5">
      <c r="A283" s="33" t="s">
        <v>71</v>
      </c>
      <c r="B283" s="98">
        <v>7</v>
      </c>
      <c r="C283" s="99">
        <v>12</v>
      </c>
      <c r="D283" s="100" t="s">
        <v>177</v>
      </c>
      <c r="E283" s="48">
        <v>1</v>
      </c>
      <c r="F283" s="48">
        <v>3</v>
      </c>
      <c r="G283" s="48">
        <v>10</v>
      </c>
      <c r="H283" s="48">
        <v>1</v>
      </c>
      <c r="I283" s="48">
        <v>4</v>
      </c>
      <c r="J283" s="101">
        <v>0</v>
      </c>
      <c r="K283" s="101">
        <v>6</v>
      </c>
      <c r="L283" s="101">
        <v>13</v>
      </c>
      <c r="M283" s="101">
        <v>0</v>
      </c>
      <c r="N283" s="101">
        <v>0</v>
      </c>
      <c r="O283" s="168" t="s">
        <v>425</v>
      </c>
      <c r="P283" s="166" t="s">
        <v>218</v>
      </c>
      <c r="Q283" s="67">
        <f t="shared" si="36"/>
        <v>19</v>
      </c>
      <c r="R283" s="67">
        <f t="shared" si="37"/>
        <v>19</v>
      </c>
      <c r="S283" s="67">
        <f t="shared" si="38"/>
        <v>19</v>
      </c>
    </row>
    <row r="284" spans="1:19" ht="38.25">
      <c r="A284" s="68" t="s">
        <v>370</v>
      </c>
      <c r="B284" s="101">
        <v>8</v>
      </c>
      <c r="C284" s="101">
        <v>7</v>
      </c>
      <c r="D284" s="100" t="s">
        <v>177</v>
      </c>
      <c r="E284" s="48">
        <v>0</v>
      </c>
      <c r="F284" s="48">
        <v>4</v>
      </c>
      <c r="G284" s="48">
        <v>7</v>
      </c>
      <c r="H284" s="48">
        <v>1</v>
      </c>
      <c r="I284" s="48">
        <v>3</v>
      </c>
      <c r="J284" s="101">
        <v>0</v>
      </c>
      <c r="K284" s="101">
        <v>5</v>
      </c>
      <c r="L284" s="101">
        <v>10</v>
      </c>
      <c r="M284" s="101">
        <v>0</v>
      </c>
      <c r="N284" s="101">
        <v>0</v>
      </c>
      <c r="O284" s="169"/>
      <c r="P284" s="167"/>
      <c r="Q284" s="67">
        <f t="shared" si="36"/>
        <v>15</v>
      </c>
      <c r="R284" s="67">
        <f t="shared" si="37"/>
        <v>15</v>
      </c>
      <c r="S284" s="67">
        <f t="shared" si="38"/>
        <v>15</v>
      </c>
    </row>
    <row r="285" spans="1:19" ht="25.5">
      <c r="A285" s="33" t="s">
        <v>71</v>
      </c>
      <c r="B285" s="98">
        <v>20</v>
      </c>
      <c r="C285" s="99">
        <v>23</v>
      </c>
      <c r="D285" s="100" t="s">
        <v>177</v>
      </c>
      <c r="E285" s="101">
        <v>0</v>
      </c>
      <c r="F285" s="101">
        <v>6</v>
      </c>
      <c r="G285" s="101">
        <v>7</v>
      </c>
      <c r="H285" s="101">
        <v>2</v>
      </c>
      <c r="I285" s="101">
        <v>28</v>
      </c>
      <c r="J285" s="101">
        <v>0</v>
      </c>
      <c r="K285" s="101">
        <v>6</v>
      </c>
      <c r="L285" s="101">
        <v>37</v>
      </c>
      <c r="M285" s="101">
        <v>0</v>
      </c>
      <c r="N285" s="101">
        <v>0</v>
      </c>
      <c r="O285" s="168" t="s">
        <v>635</v>
      </c>
      <c r="P285" s="166" t="s">
        <v>218</v>
      </c>
      <c r="Q285" s="67">
        <f t="shared" si="36"/>
        <v>43</v>
      </c>
      <c r="R285" s="67">
        <f t="shared" si="37"/>
        <v>43</v>
      </c>
      <c r="S285" s="67">
        <f t="shared" si="38"/>
        <v>43</v>
      </c>
    </row>
    <row r="286" spans="1:19" ht="38.25">
      <c r="A286" s="68" t="s">
        <v>370</v>
      </c>
      <c r="B286" s="98">
        <v>17</v>
      </c>
      <c r="C286" s="99">
        <v>16</v>
      </c>
      <c r="D286" s="100" t="s">
        <v>177</v>
      </c>
      <c r="E286" s="48">
        <v>0</v>
      </c>
      <c r="F286" s="48">
        <v>8</v>
      </c>
      <c r="G286" s="48">
        <v>9</v>
      </c>
      <c r="H286" s="48">
        <v>2</v>
      </c>
      <c r="I286" s="48">
        <v>14</v>
      </c>
      <c r="J286" s="101">
        <v>0</v>
      </c>
      <c r="K286" s="101">
        <v>4</v>
      </c>
      <c r="L286" s="101">
        <v>28</v>
      </c>
      <c r="M286" s="101">
        <v>1</v>
      </c>
      <c r="N286" s="101">
        <v>0</v>
      </c>
      <c r="O286" s="169"/>
      <c r="P286" s="167"/>
      <c r="Q286" s="67">
        <f t="shared" si="36"/>
        <v>33</v>
      </c>
      <c r="R286" s="67">
        <f t="shared" si="37"/>
        <v>33</v>
      </c>
      <c r="S286" s="67">
        <f t="shared" si="38"/>
        <v>33</v>
      </c>
    </row>
    <row r="287" spans="1:19" ht="25.5">
      <c r="A287" s="33" t="s">
        <v>71</v>
      </c>
      <c r="B287" s="98">
        <v>25</v>
      </c>
      <c r="C287" s="99">
        <v>20</v>
      </c>
      <c r="D287" s="100" t="s">
        <v>177</v>
      </c>
      <c r="E287" s="48">
        <v>4</v>
      </c>
      <c r="F287" s="48">
        <v>6</v>
      </c>
      <c r="G287" s="48">
        <v>16</v>
      </c>
      <c r="H287" s="48">
        <v>0</v>
      </c>
      <c r="I287" s="48">
        <v>19</v>
      </c>
      <c r="J287" s="101">
        <v>0</v>
      </c>
      <c r="K287" s="101">
        <v>5</v>
      </c>
      <c r="L287" s="101">
        <v>38</v>
      </c>
      <c r="M287" s="101">
        <v>2</v>
      </c>
      <c r="N287" s="101">
        <v>0</v>
      </c>
      <c r="O287" s="168" t="s">
        <v>636</v>
      </c>
      <c r="P287" s="166" t="s">
        <v>218</v>
      </c>
      <c r="Q287" s="67">
        <f t="shared" si="36"/>
        <v>45</v>
      </c>
      <c r="R287" s="67">
        <f t="shared" si="37"/>
        <v>45</v>
      </c>
      <c r="S287" s="67">
        <f t="shared" si="38"/>
        <v>45</v>
      </c>
    </row>
    <row r="288" spans="1:19" ht="38.25">
      <c r="A288" s="68" t="s">
        <v>370</v>
      </c>
      <c r="B288" s="98">
        <v>27</v>
      </c>
      <c r="C288" s="99">
        <v>20</v>
      </c>
      <c r="D288" s="100" t="s">
        <v>177</v>
      </c>
      <c r="E288" s="48">
        <v>1</v>
      </c>
      <c r="F288" s="48">
        <v>5</v>
      </c>
      <c r="G288" s="48">
        <v>16</v>
      </c>
      <c r="H288" s="48">
        <v>1</v>
      </c>
      <c r="I288" s="48">
        <v>24</v>
      </c>
      <c r="J288" s="101">
        <v>0</v>
      </c>
      <c r="K288" s="101">
        <v>3</v>
      </c>
      <c r="L288" s="101">
        <v>43</v>
      </c>
      <c r="M288" s="101">
        <v>1</v>
      </c>
      <c r="N288" s="101">
        <v>0</v>
      </c>
      <c r="O288" s="169"/>
      <c r="P288" s="167"/>
      <c r="Q288" s="67">
        <f t="shared" si="36"/>
        <v>47</v>
      </c>
      <c r="R288" s="67">
        <f t="shared" si="37"/>
        <v>47</v>
      </c>
      <c r="S288" s="67">
        <f t="shared" si="38"/>
        <v>47</v>
      </c>
    </row>
    <row r="289" spans="1:19" ht="25.5">
      <c r="A289" s="33" t="s">
        <v>71</v>
      </c>
      <c r="B289" s="98">
        <v>2</v>
      </c>
      <c r="C289" s="99">
        <v>4</v>
      </c>
      <c r="D289" s="100" t="s">
        <v>177</v>
      </c>
      <c r="E289" s="48">
        <v>0</v>
      </c>
      <c r="F289" s="48">
        <v>0</v>
      </c>
      <c r="G289" s="48">
        <v>0</v>
      </c>
      <c r="H289" s="48">
        <v>0</v>
      </c>
      <c r="I289" s="48">
        <v>6</v>
      </c>
      <c r="J289" s="101">
        <v>0</v>
      </c>
      <c r="K289" s="101">
        <v>2</v>
      </c>
      <c r="L289" s="101">
        <v>4</v>
      </c>
      <c r="M289" s="101">
        <v>0</v>
      </c>
      <c r="N289" s="101">
        <v>0</v>
      </c>
      <c r="O289" s="168" t="s">
        <v>637</v>
      </c>
      <c r="P289" s="166" t="s">
        <v>218</v>
      </c>
      <c r="Q289" s="67">
        <f t="shared" si="36"/>
        <v>6</v>
      </c>
      <c r="R289" s="67">
        <f t="shared" si="37"/>
        <v>6</v>
      </c>
      <c r="S289" s="67">
        <f t="shared" si="38"/>
        <v>6</v>
      </c>
    </row>
    <row r="290" spans="1:19" ht="38.25">
      <c r="A290" s="68" t="s">
        <v>370</v>
      </c>
      <c r="B290" s="98">
        <v>4</v>
      </c>
      <c r="C290" s="99">
        <v>5</v>
      </c>
      <c r="D290" s="100" t="s">
        <v>177</v>
      </c>
      <c r="E290" s="48">
        <v>0</v>
      </c>
      <c r="F290" s="48">
        <v>0</v>
      </c>
      <c r="G290" s="48">
        <v>0</v>
      </c>
      <c r="H290" s="48">
        <v>0</v>
      </c>
      <c r="I290" s="48">
        <v>9</v>
      </c>
      <c r="J290" s="101">
        <v>0</v>
      </c>
      <c r="K290" s="101">
        <v>4</v>
      </c>
      <c r="L290" s="101">
        <v>5</v>
      </c>
      <c r="M290" s="101">
        <v>0</v>
      </c>
      <c r="N290" s="101">
        <v>0</v>
      </c>
      <c r="O290" s="169"/>
      <c r="P290" s="167"/>
      <c r="Q290" s="67">
        <f t="shared" si="36"/>
        <v>9</v>
      </c>
      <c r="R290" s="67">
        <f t="shared" si="37"/>
        <v>9</v>
      </c>
      <c r="S290" s="67">
        <f t="shared" si="38"/>
        <v>9</v>
      </c>
    </row>
    <row r="291" spans="1:19" ht="25.5">
      <c r="A291" s="33" t="s">
        <v>71</v>
      </c>
      <c r="B291" s="101">
        <v>20</v>
      </c>
      <c r="C291" s="101">
        <v>14</v>
      </c>
      <c r="D291" s="100" t="s">
        <v>177</v>
      </c>
      <c r="E291" s="48">
        <v>3</v>
      </c>
      <c r="F291" s="48">
        <v>11</v>
      </c>
      <c r="G291" s="48">
        <v>6</v>
      </c>
      <c r="H291" s="48">
        <v>2</v>
      </c>
      <c r="I291" s="48">
        <v>12</v>
      </c>
      <c r="J291" s="101">
        <v>0</v>
      </c>
      <c r="K291" s="101">
        <v>4</v>
      </c>
      <c r="L291" s="101">
        <v>30</v>
      </c>
      <c r="M291" s="101">
        <v>0</v>
      </c>
      <c r="N291" s="101">
        <v>0</v>
      </c>
      <c r="O291" s="168" t="s">
        <v>638</v>
      </c>
      <c r="P291" s="166" t="s">
        <v>218</v>
      </c>
      <c r="Q291" s="67">
        <f t="shared" si="36"/>
        <v>34</v>
      </c>
      <c r="R291" s="67">
        <f t="shared" si="37"/>
        <v>34</v>
      </c>
      <c r="S291" s="67">
        <f t="shared" si="38"/>
        <v>34</v>
      </c>
    </row>
    <row r="292" spans="1:19" ht="38.25">
      <c r="A292" s="68" t="s">
        <v>370</v>
      </c>
      <c r="B292" s="98">
        <v>25</v>
      </c>
      <c r="C292" s="99">
        <v>13</v>
      </c>
      <c r="D292" s="100" t="s">
        <v>177</v>
      </c>
      <c r="E292" s="48">
        <v>2</v>
      </c>
      <c r="F292" s="48">
        <v>15</v>
      </c>
      <c r="G292" s="48">
        <v>7</v>
      </c>
      <c r="H292" s="48">
        <v>4</v>
      </c>
      <c r="I292" s="48">
        <v>10</v>
      </c>
      <c r="J292" s="101">
        <v>0</v>
      </c>
      <c r="K292" s="101">
        <v>3</v>
      </c>
      <c r="L292" s="101">
        <v>32</v>
      </c>
      <c r="M292" s="101">
        <v>3</v>
      </c>
      <c r="N292" s="101">
        <v>0</v>
      </c>
      <c r="O292" s="169"/>
      <c r="P292" s="167"/>
      <c r="Q292" s="67">
        <f t="shared" si="36"/>
        <v>38</v>
      </c>
      <c r="R292" s="67">
        <f t="shared" si="37"/>
        <v>38</v>
      </c>
      <c r="S292" s="67">
        <f t="shared" si="38"/>
        <v>38</v>
      </c>
    </row>
    <row r="293" spans="1:19" ht="25.5">
      <c r="A293" s="33" t="s">
        <v>71</v>
      </c>
      <c r="B293" s="98">
        <v>23</v>
      </c>
      <c r="C293" s="99">
        <v>13</v>
      </c>
      <c r="D293" s="100" t="s">
        <v>177</v>
      </c>
      <c r="E293" s="48">
        <v>1</v>
      </c>
      <c r="F293" s="48">
        <v>10</v>
      </c>
      <c r="G293" s="48">
        <v>17</v>
      </c>
      <c r="H293" s="48">
        <v>1</v>
      </c>
      <c r="I293" s="48">
        <v>7</v>
      </c>
      <c r="J293" s="101">
        <v>0</v>
      </c>
      <c r="K293" s="101">
        <v>18</v>
      </c>
      <c r="L293" s="101">
        <v>18</v>
      </c>
      <c r="M293" s="101">
        <v>0</v>
      </c>
      <c r="N293" s="101">
        <v>0</v>
      </c>
      <c r="O293" s="168" t="s">
        <v>639</v>
      </c>
      <c r="P293" s="166" t="s">
        <v>218</v>
      </c>
      <c r="Q293" s="67">
        <f t="shared" si="36"/>
        <v>36</v>
      </c>
      <c r="R293" s="67">
        <f t="shared" si="37"/>
        <v>36</v>
      </c>
      <c r="S293" s="67">
        <f t="shared" si="38"/>
        <v>36</v>
      </c>
    </row>
    <row r="294" spans="1:19" ht="38.25">
      <c r="A294" s="68" t="s">
        <v>370</v>
      </c>
      <c r="B294" s="98">
        <v>15</v>
      </c>
      <c r="C294" s="99">
        <v>16</v>
      </c>
      <c r="D294" s="100" t="s">
        <v>177</v>
      </c>
      <c r="E294" s="48">
        <v>1</v>
      </c>
      <c r="F294" s="48">
        <v>8</v>
      </c>
      <c r="G294" s="48">
        <v>14</v>
      </c>
      <c r="H294" s="48">
        <v>1</v>
      </c>
      <c r="I294" s="48">
        <v>7</v>
      </c>
      <c r="J294" s="101">
        <v>0</v>
      </c>
      <c r="K294" s="101">
        <v>12</v>
      </c>
      <c r="L294" s="101">
        <v>18</v>
      </c>
      <c r="M294" s="101">
        <v>1</v>
      </c>
      <c r="N294" s="101">
        <v>0</v>
      </c>
      <c r="O294" s="169"/>
      <c r="P294" s="167"/>
      <c r="Q294" s="67">
        <f t="shared" si="36"/>
        <v>31</v>
      </c>
      <c r="R294" s="67">
        <f t="shared" si="37"/>
        <v>31</v>
      </c>
      <c r="S294" s="67">
        <f t="shared" si="38"/>
        <v>31</v>
      </c>
    </row>
    <row r="295" spans="1:19" ht="25.5">
      <c r="A295" s="33" t="s">
        <v>71</v>
      </c>
      <c r="B295" s="98">
        <v>4</v>
      </c>
      <c r="C295" s="99">
        <v>2</v>
      </c>
      <c r="D295" s="100" t="s">
        <v>177</v>
      </c>
      <c r="E295" s="48">
        <v>0</v>
      </c>
      <c r="F295" s="48">
        <v>0</v>
      </c>
      <c r="G295" s="48">
        <v>4</v>
      </c>
      <c r="H295" s="48">
        <v>0</v>
      </c>
      <c r="I295" s="48">
        <v>2</v>
      </c>
      <c r="J295" s="101">
        <v>0</v>
      </c>
      <c r="K295" s="101">
        <v>1</v>
      </c>
      <c r="L295" s="101">
        <v>5</v>
      </c>
      <c r="M295" s="101">
        <v>0</v>
      </c>
      <c r="N295" s="101">
        <v>0</v>
      </c>
      <c r="O295" s="168" t="s">
        <v>640</v>
      </c>
      <c r="P295" s="166" t="s">
        <v>218</v>
      </c>
      <c r="Q295" s="67">
        <f t="shared" si="36"/>
        <v>6</v>
      </c>
      <c r="R295" s="67">
        <f t="shared" si="37"/>
        <v>6</v>
      </c>
      <c r="S295" s="67">
        <f t="shared" si="38"/>
        <v>6</v>
      </c>
    </row>
    <row r="296" spans="1:19" ht="38.25">
      <c r="A296" s="68" t="s">
        <v>370</v>
      </c>
      <c r="B296" s="98">
        <v>2</v>
      </c>
      <c r="C296" s="99">
        <v>1</v>
      </c>
      <c r="D296" s="100" t="s">
        <v>177</v>
      </c>
      <c r="E296" s="48">
        <v>0</v>
      </c>
      <c r="F296" s="48">
        <v>0</v>
      </c>
      <c r="G296" s="48">
        <v>3</v>
      </c>
      <c r="H296" s="48">
        <v>0</v>
      </c>
      <c r="I296" s="48">
        <v>0</v>
      </c>
      <c r="J296" s="101">
        <v>0</v>
      </c>
      <c r="K296" s="101">
        <v>1</v>
      </c>
      <c r="L296" s="101">
        <v>2</v>
      </c>
      <c r="M296" s="101">
        <v>0</v>
      </c>
      <c r="N296" s="101">
        <v>0</v>
      </c>
      <c r="O296" s="169"/>
      <c r="P296" s="167"/>
      <c r="Q296" s="67">
        <f t="shared" si="36"/>
        <v>3</v>
      </c>
      <c r="R296" s="67">
        <f t="shared" si="37"/>
        <v>3</v>
      </c>
      <c r="S296" s="67">
        <f t="shared" si="38"/>
        <v>3</v>
      </c>
    </row>
    <row r="297" spans="1:19" ht="25.5">
      <c r="A297" s="33" t="s">
        <v>71</v>
      </c>
      <c r="B297" s="98">
        <v>0</v>
      </c>
      <c r="C297" s="99">
        <v>5</v>
      </c>
      <c r="D297" s="100" t="s">
        <v>177</v>
      </c>
      <c r="E297" s="101">
        <v>1</v>
      </c>
      <c r="F297" s="101">
        <v>3</v>
      </c>
      <c r="G297" s="101">
        <v>0</v>
      </c>
      <c r="H297" s="101">
        <v>0</v>
      </c>
      <c r="I297" s="101">
        <v>1</v>
      </c>
      <c r="J297" s="101">
        <v>0</v>
      </c>
      <c r="K297" s="101">
        <v>1</v>
      </c>
      <c r="L297" s="101">
        <v>4</v>
      </c>
      <c r="M297" s="101">
        <v>0</v>
      </c>
      <c r="N297" s="101">
        <v>0</v>
      </c>
      <c r="O297" s="168" t="s">
        <v>713</v>
      </c>
      <c r="P297" s="166" t="s">
        <v>218</v>
      </c>
      <c r="Q297" s="67">
        <f t="shared" ref="Q297:Q298" si="51">SUM(B297:C297)</f>
        <v>5</v>
      </c>
      <c r="R297" s="67">
        <f t="shared" ref="R297:R298" si="52">SUM(E297:I297)</f>
        <v>5</v>
      </c>
      <c r="S297" s="67">
        <f t="shared" ref="S297:S298" si="53">SUM(J297:N297)</f>
        <v>5</v>
      </c>
    </row>
    <row r="298" spans="1:19" ht="38.25">
      <c r="A298" s="68" t="s">
        <v>370</v>
      </c>
      <c r="B298" s="98">
        <v>0</v>
      </c>
      <c r="C298" s="99">
        <v>5</v>
      </c>
      <c r="D298" s="100" t="s">
        <v>177</v>
      </c>
      <c r="E298" s="101">
        <v>1</v>
      </c>
      <c r="F298" s="101">
        <v>3</v>
      </c>
      <c r="G298" s="101">
        <v>0</v>
      </c>
      <c r="H298" s="101">
        <v>0</v>
      </c>
      <c r="I298" s="101">
        <v>1</v>
      </c>
      <c r="J298" s="101">
        <v>0</v>
      </c>
      <c r="K298" s="101">
        <v>1</v>
      </c>
      <c r="L298" s="101">
        <v>4</v>
      </c>
      <c r="M298" s="101">
        <v>0</v>
      </c>
      <c r="N298" s="101">
        <v>0</v>
      </c>
      <c r="O298" s="169"/>
      <c r="P298" s="167"/>
      <c r="Q298" s="67">
        <f t="shared" si="51"/>
        <v>5</v>
      </c>
      <c r="R298" s="67">
        <f t="shared" si="52"/>
        <v>5</v>
      </c>
      <c r="S298" s="67">
        <f t="shared" si="53"/>
        <v>5</v>
      </c>
    </row>
    <row r="299" spans="1:19" ht="35.25" customHeight="1">
      <c r="A299" s="33" t="s">
        <v>71</v>
      </c>
      <c r="B299" s="98">
        <v>14</v>
      </c>
      <c r="C299" s="99">
        <v>14</v>
      </c>
      <c r="D299" s="100" t="s">
        <v>177</v>
      </c>
      <c r="E299" s="101">
        <v>1</v>
      </c>
      <c r="F299" s="101">
        <v>3</v>
      </c>
      <c r="G299" s="101">
        <v>9</v>
      </c>
      <c r="H299" s="101">
        <v>1</v>
      </c>
      <c r="I299" s="101">
        <v>14</v>
      </c>
      <c r="J299" s="101">
        <v>0</v>
      </c>
      <c r="K299" s="101">
        <v>3</v>
      </c>
      <c r="L299" s="101">
        <v>23</v>
      </c>
      <c r="M299" s="101">
        <v>2</v>
      </c>
      <c r="N299" s="101">
        <v>0</v>
      </c>
      <c r="O299" s="168" t="s">
        <v>722</v>
      </c>
      <c r="P299" s="166" t="s">
        <v>218</v>
      </c>
      <c r="Q299" s="67">
        <f t="shared" ref="Q299:Q300" si="54">SUM(B299:C299)</f>
        <v>28</v>
      </c>
      <c r="R299" s="67">
        <f t="shared" ref="R299:R300" si="55">SUM(E299:I299)</f>
        <v>28</v>
      </c>
      <c r="S299" s="67">
        <f t="shared" ref="S299:S300" si="56">SUM(J299:N299)</f>
        <v>28</v>
      </c>
    </row>
    <row r="300" spans="1:19" ht="38.25">
      <c r="A300" s="68" t="s">
        <v>370</v>
      </c>
      <c r="B300" s="98">
        <v>17</v>
      </c>
      <c r="C300" s="99">
        <v>15</v>
      </c>
      <c r="D300" s="100" t="s">
        <v>177</v>
      </c>
      <c r="E300" s="101">
        <v>1</v>
      </c>
      <c r="F300" s="101">
        <v>6</v>
      </c>
      <c r="G300" s="101">
        <v>8</v>
      </c>
      <c r="H300" s="101">
        <v>0</v>
      </c>
      <c r="I300" s="101">
        <v>17</v>
      </c>
      <c r="J300" s="101">
        <v>0</v>
      </c>
      <c r="K300" s="101">
        <v>3</v>
      </c>
      <c r="L300" s="101">
        <v>28</v>
      </c>
      <c r="M300" s="101">
        <v>1</v>
      </c>
      <c r="N300" s="101">
        <v>0</v>
      </c>
      <c r="O300" s="169"/>
      <c r="P300" s="167"/>
      <c r="Q300" s="67">
        <f t="shared" si="54"/>
        <v>32</v>
      </c>
      <c r="R300" s="67">
        <f t="shared" si="55"/>
        <v>32</v>
      </c>
      <c r="S300" s="67">
        <f t="shared" si="56"/>
        <v>32</v>
      </c>
    </row>
    <row r="301" spans="1:19" ht="25.5">
      <c r="A301" s="33" t="s">
        <v>71</v>
      </c>
      <c r="B301" s="98">
        <v>35</v>
      </c>
      <c r="C301" s="99">
        <v>35</v>
      </c>
      <c r="D301" s="100" t="s">
        <v>177</v>
      </c>
      <c r="E301" s="101">
        <v>3</v>
      </c>
      <c r="F301" s="101">
        <v>12</v>
      </c>
      <c r="G301" s="101">
        <v>22</v>
      </c>
      <c r="H301" s="101">
        <v>3</v>
      </c>
      <c r="I301" s="101">
        <v>30</v>
      </c>
      <c r="J301" s="101">
        <v>0</v>
      </c>
      <c r="K301" s="101">
        <v>24</v>
      </c>
      <c r="L301" s="101">
        <v>36</v>
      </c>
      <c r="M301" s="101">
        <v>10</v>
      </c>
      <c r="N301" s="101">
        <v>0</v>
      </c>
      <c r="O301" s="168" t="s">
        <v>739</v>
      </c>
      <c r="P301" s="166" t="s">
        <v>218</v>
      </c>
      <c r="Q301" s="67">
        <f t="shared" ref="Q301:Q302" si="57">SUM(B301:C301)</f>
        <v>70</v>
      </c>
      <c r="R301" s="67">
        <f t="shared" ref="R301:R302" si="58">SUM(E301:I301)</f>
        <v>70</v>
      </c>
      <c r="S301" s="67">
        <f t="shared" ref="S301:S302" si="59">SUM(J301:N301)</f>
        <v>70</v>
      </c>
    </row>
    <row r="302" spans="1:19" ht="38.25">
      <c r="A302" s="68" t="s">
        <v>370</v>
      </c>
      <c r="B302" s="98">
        <v>60</v>
      </c>
      <c r="C302" s="99">
        <v>41</v>
      </c>
      <c r="D302" s="100" t="s">
        <v>177</v>
      </c>
      <c r="E302" s="101">
        <v>1</v>
      </c>
      <c r="F302" s="101">
        <v>12</v>
      </c>
      <c r="G302" s="101">
        <v>31</v>
      </c>
      <c r="H302" s="101">
        <v>4</v>
      </c>
      <c r="I302" s="101">
        <v>53</v>
      </c>
      <c r="J302" s="101">
        <v>0</v>
      </c>
      <c r="K302" s="101">
        <v>23</v>
      </c>
      <c r="L302" s="101">
        <v>65</v>
      </c>
      <c r="M302" s="101">
        <v>13</v>
      </c>
      <c r="N302" s="101">
        <v>0</v>
      </c>
      <c r="O302" s="169"/>
      <c r="P302" s="167"/>
      <c r="Q302" s="67">
        <f t="shared" si="57"/>
        <v>101</v>
      </c>
      <c r="R302" s="67">
        <f t="shared" si="58"/>
        <v>101</v>
      </c>
      <c r="S302" s="67">
        <f t="shared" si="59"/>
        <v>101</v>
      </c>
    </row>
    <row r="303" spans="1:19" ht="25.5">
      <c r="A303" s="33" t="s">
        <v>71</v>
      </c>
      <c r="B303" s="98">
        <v>7</v>
      </c>
      <c r="C303" s="99">
        <v>6</v>
      </c>
      <c r="D303" s="100" t="s">
        <v>177</v>
      </c>
      <c r="E303" s="101">
        <v>1</v>
      </c>
      <c r="F303" s="101">
        <v>3</v>
      </c>
      <c r="G303" s="101">
        <v>7</v>
      </c>
      <c r="H303" s="101">
        <v>0</v>
      </c>
      <c r="I303" s="101">
        <v>2</v>
      </c>
      <c r="J303" s="101">
        <v>0</v>
      </c>
      <c r="K303" s="101">
        <v>4</v>
      </c>
      <c r="L303" s="101">
        <v>8</v>
      </c>
      <c r="M303" s="101">
        <v>1</v>
      </c>
      <c r="N303" s="101">
        <v>0</v>
      </c>
      <c r="O303" s="168" t="s">
        <v>749</v>
      </c>
      <c r="P303" s="166" t="s">
        <v>218</v>
      </c>
      <c r="Q303" s="67">
        <f t="shared" ref="Q303:Q304" si="60">SUM(B303:C303)</f>
        <v>13</v>
      </c>
      <c r="R303" s="67">
        <f t="shared" ref="R303:R304" si="61">SUM(E303:I303)</f>
        <v>13</v>
      </c>
      <c r="S303" s="67">
        <f t="shared" ref="S303:S304" si="62">SUM(J303:N303)</f>
        <v>13</v>
      </c>
    </row>
    <row r="304" spans="1:19" ht="38.25">
      <c r="A304" s="68" t="s">
        <v>370</v>
      </c>
      <c r="B304" s="98">
        <v>8</v>
      </c>
      <c r="C304" s="99">
        <v>4</v>
      </c>
      <c r="D304" s="100" t="s">
        <v>177</v>
      </c>
      <c r="E304" s="101">
        <v>0</v>
      </c>
      <c r="F304" s="101">
        <v>1</v>
      </c>
      <c r="G304" s="101">
        <v>7</v>
      </c>
      <c r="H304" s="101">
        <v>0</v>
      </c>
      <c r="I304" s="101">
        <v>4</v>
      </c>
      <c r="J304" s="101">
        <v>0</v>
      </c>
      <c r="K304" s="101">
        <v>3</v>
      </c>
      <c r="L304" s="101">
        <v>7</v>
      </c>
      <c r="M304" s="101">
        <v>2</v>
      </c>
      <c r="N304" s="101">
        <v>0</v>
      </c>
      <c r="O304" s="169"/>
      <c r="P304" s="167"/>
      <c r="Q304" s="67">
        <f t="shared" si="60"/>
        <v>12</v>
      </c>
      <c r="R304" s="67">
        <f t="shared" si="61"/>
        <v>12</v>
      </c>
      <c r="S304" s="67">
        <f t="shared" si="62"/>
        <v>12</v>
      </c>
    </row>
    <row r="305" spans="1:19" ht="25.5">
      <c r="A305" s="33" t="s">
        <v>71</v>
      </c>
      <c r="B305" s="98">
        <v>14</v>
      </c>
      <c r="C305" s="99">
        <v>20</v>
      </c>
      <c r="D305" s="100" t="s">
        <v>177</v>
      </c>
      <c r="E305" s="101">
        <v>0</v>
      </c>
      <c r="F305" s="101">
        <v>6</v>
      </c>
      <c r="G305" s="101">
        <v>11</v>
      </c>
      <c r="H305" s="101">
        <v>1</v>
      </c>
      <c r="I305" s="101">
        <v>16</v>
      </c>
      <c r="J305" s="101">
        <v>0</v>
      </c>
      <c r="K305" s="101">
        <v>9</v>
      </c>
      <c r="L305" s="101">
        <v>23</v>
      </c>
      <c r="M305" s="101">
        <v>2</v>
      </c>
      <c r="N305" s="101">
        <v>0</v>
      </c>
      <c r="O305" s="168" t="s">
        <v>750</v>
      </c>
      <c r="P305" s="166" t="s">
        <v>218</v>
      </c>
      <c r="Q305" s="67">
        <f t="shared" ref="Q305:Q308" si="63">SUM(B305:C305)</f>
        <v>34</v>
      </c>
      <c r="R305" s="67">
        <f t="shared" ref="R305:R308" si="64">SUM(E305:I305)</f>
        <v>34</v>
      </c>
      <c r="S305" s="67">
        <f t="shared" ref="S305:S308" si="65">SUM(J305:N305)</f>
        <v>34</v>
      </c>
    </row>
    <row r="306" spans="1:19" ht="38.25">
      <c r="A306" s="68" t="s">
        <v>370</v>
      </c>
      <c r="B306" s="98">
        <v>11</v>
      </c>
      <c r="C306" s="99">
        <v>15</v>
      </c>
      <c r="D306" s="100" t="s">
        <v>177</v>
      </c>
      <c r="E306" s="101">
        <v>0</v>
      </c>
      <c r="F306" s="101">
        <v>3</v>
      </c>
      <c r="G306" s="101">
        <v>10</v>
      </c>
      <c r="H306" s="101">
        <v>1</v>
      </c>
      <c r="I306" s="101">
        <v>12</v>
      </c>
      <c r="J306" s="101">
        <v>0</v>
      </c>
      <c r="K306" s="101">
        <v>5</v>
      </c>
      <c r="L306" s="101">
        <v>19</v>
      </c>
      <c r="M306" s="101">
        <v>2</v>
      </c>
      <c r="N306" s="101">
        <v>0</v>
      </c>
      <c r="O306" s="169"/>
      <c r="P306" s="167"/>
      <c r="Q306" s="67">
        <f t="shared" si="63"/>
        <v>26</v>
      </c>
      <c r="R306" s="67">
        <f t="shared" si="64"/>
        <v>26</v>
      </c>
      <c r="S306" s="67">
        <f t="shared" si="65"/>
        <v>26</v>
      </c>
    </row>
    <row r="307" spans="1:19" ht="25.5">
      <c r="A307" s="33" t="s">
        <v>71</v>
      </c>
      <c r="B307" s="98">
        <v>11</v>
      </c>
      <c r="C307" s="99">
        <v>0</v>
      </c>
      <c r="D307" s="100" t="s">
        <v>177</v>
      </c>
      <c r="E307" s="101">
        <v>0</v>
      </c>
      <c r="F307" s="101">
        <v>4</v>
      </c>
      <c r="G307" s="101">
        <v>2</v>
      </c>
      <c r="H307" s="101">
        <v>1</v>
      </c>
      <c r="I307" s="101">
        <v>4</v>
      </c>
      <c r="J307" s="101">
        <v>0</v>
      </c>
      <c r="K307" s="101">
        <v>4</v>
      </c>
      <c r="L307" s="101">
        <v>7</v>
      </c>
      <c r="M307" s="101">
        <v>0</v>
      </c>
      <c r="N307" s="101">
        <v>0</v>
      </c>
      <c r="O307" s="168" t="s">
        <v>771</v>
      </c>
      <c r="P307" s="166" t="s">
        <v>218</v>
      </c>
      <c r="Q307" s="67">
        <f t="shared" si="63"/>
        <v>11</v>
      </c>
      <c r="R307" s="67">
        <f t="shared" si="64"/>
        <v>11</v>
      </c>
      <c r="S307" s="67">
        <f t="shared" si="65"/>
        <v>11</v>
      </c>
    </row>
    <row r="308" spans="1:19" ht="38.25">
      <c r="A308" s="68" t="s">
        <v>370</v>
      </c>
      <c r="B308" s="98">
        <v>8</v>
      </c>
      <c r="C308" s="99">
        <v>1</v>
      </c>
      <c r="D308" s="100" t="s">
        <v>177</v>
      </c>
      <c r="E308" s="101">
        <v>0</v>
      </c>
      <c r="F308" s="101">
        <v>5</v>
      </c>
      <c r="G308" s="101">
        <v>2</v>
      </c>
      <c r="H308" s="101">
        <v>0</v>
      </c>
      <c r="I308" s="101">
        <v>2</v>
      </c>
      <c r="J308" s="101">
        <v>0</v>
      </c>
      <c r="K308" s="101">
        <v>2</v>
      </c>
      <c r="L308" s="101">
        <v>7</v>
      </c>
      <c r="M308" s="101">
        <v>0</v>
      </c>
      <c r="N308" s="101">
        <v>0</v>
      </c>
      <c r="O308" s="169"/>
      <c r="P308" s="167"/>
      <c r="Q308" s="67">
        <f t="shared" si="63"/>
        <v>9</v>
      </c>
      <c r="R308" s="67">
        <f t="shared" si="64"/>
        <v>9</v>
      </c>
      <c r="S308" s="67">
        <f t="shared" si="65"/>
        <v>9</v>
      </c>
    </row>
    <row r="309" spans="1:19" ht="25.5">
      <c r="A309" s="33" t="s">
        <v>71</v>
      </c>
      <c r="B309" s="98">
        <v>70</v>
      </c>
      <c r="C309" s="99">
        <v>60</v>
      </c>
      <c r="D309" s="100" t="s">
        <v>177</v>
      </c>
      <c r="E309" s="48">
        <v>3</v>
      </c>
      <c r="F309" s="48">
        <v>39</v>
      </c>
      <c r="G309" s="48">
        <v>51</v>
      </c>
      <c r="H309" s="48">
        <v>10</v>
      </c>
      <c r="I309" s="48">
        <v>27</v>
      </c>
      <c r="J309" s="101">
        <v>0</v>
      </c>
      <c r="K309" s="101">
        <v>27</v>
      </c>
      <c r="L309" s="101">
        <v>99</v>
      </c>
      <c r="M309" s="101">
        <v>4</v>
      </c>
      <c r="N309" s="101">
        <v>0</v>
      </c>
      <c r="O309" s="168" t="s">
        <v>313</v>
      </c>
      <c r="P309" s="166" t="s">
        <v>219</v>
      </c>
      <c r="Q309" s="67">
        <f t="shared" si="36"/>
        <v>130</v>
      </c>
      <c r="R309" s="67">
        <f t="shared" si="37"/>
        <v>130</v>
      </c>
      <c r="S309" s="67">
        <f t="shared" si="38"/>
        <v>130</v>
      </c>
    </row>
    <row r="310" spans="1:19" ht="38.25">
      <c r="A310" s="68" t="s">
        <v>370</v>
      </c>
      <c r="B310" s="98">
        <v>74</v>
      </c>
      <c r="C310" s="99">
        <v>80</v>
      </c>
      <c r="D310" s="100" t="s">
        <v>177</v>
      </c>
      <c r="E310" s="48">
        <v>1</v>
      </c>
      <c r="F310" s="48">
        <v>42</v>
      </c>
      <c r="G310" s="48">
        <v>61</v>
      </c>
      <c r="H310" s="48">
        <v>14</v>
      </c>
      <c r="I310" s="48">
        <v>36</v>
      </c>
      <c r="J310" s="101">
        <v>0</v>
      </c>
      <c r="K310" s="101">
        <v>19</v>
      </c>
      <c r="L310" s="101">
        <v>127</v>
      </c>
      <c r="M310" s="101">
        <v>8</v>
      </c>
      <c r="N310" s="101">
        <v>0</v>
      </c>
      <c r="O310" s="169"/>
      <c r="P310" s="167"/>
      <c r="Q310" s="67">
        <f t="shared" ref="Q310:Q389" si="66">SUM(B310:C310)</f>
        <v>154</v>
      </c>
      <c r="R310" s="67">
        <f t="shared" ref="R310:R389" si="67">SUM(E310:I310)</f>
        <v>154</v>
      </c>
      <c r="S310" s="67">
        <f t="shared" ref="S310:S389" si="68">SUM(J310:N310)</f>
        <v>154</v>
      </c>
    </row>
    <row r="311" spans="1:19" ht="25.5">
      <c r="A311" s="33" t="s">
        <v>71</v>
      </c>
      <c r="B311" s="98">
        <v>48</v>
      </c>
      <c r="C311" s="99">
        <v>42</v>
      </c>
      <c r="D311" s="100" t="s">
        <v>177</v>
      </c>
      <c r="E311" s="48">
        <v>1</v>
      </c>
      <c r="F311" s="48">
        <v>17</v>
      </c>
      <c r="G311" s="48">
        <v>23</v>
      </c>
      <c r="H311" s="48">
        <v>4</v>
      </c>
      <c r="I311" s="48">
        <v>45</v>
      </c>
      <c r="J311" s="101">
        <v>0</v>
      </c>
      <c r="K311" s="101">
        <v>56</v>
      </c>
      <c r="L311" s="101">
        <v>28</v>
      </c>
      <c r="M311" s="101">
        <v>6</v>
      </c>
      <c r="N311" s="101">
        <v>0</v>
      </c>
      <c r="O311" s="168" t="s">
        <v>438</v>
      </c>
      <c r="P311" s="166" t="s">
        <v>219</v>
      </c>
      <c r="Q311" s="67">
        <f t="shared" si="66"/>
        <v>90</v>
      </c>
      <c r="R311" s="67">
        <f t="shared" si="67"/>
        <v>90</v>
      </c>
      <c r="S311" s="67">
        <f t="shared" si="68"/>
        <v>90</v>
      </c>
    </row>
    <row r="312" spans="1:19" ht="38.25">
      <c r="A312" s="68" t="s">
        <v>370</v>
      </c>
      <c r="B312" s="98">
        <v>51</v>
      </c>
      <c r="C312" s="99">
        <v>41</v>
      </c>
      <c r="D312" s="100" t="s">
        <v>177</v>
      </c>
      <c r="E312" s="48">
        <v>1</v>
      </c>
      <c r="F312" s="48">
        <v>20</v>
      </c>
      <c r="G312" s="48">
        <v>20</v>
      </c>
      <c r="H312" s="48">
        <v>5</v>
      </c>
      <c r="I312" s="48">
        <v>46</v>
      </c>
      <c r="J312" s="101">
        <v>0</v>
      </c>
      <c r="K312" s="101">
        <v>55</v>
      </c>
      <c r="L312" s="101">
        <v>30</v>
      </c>
      <c r="M312" s="101">
        <v>7</v>
      </c>
      <c r="N312" s="101">
        <v>0</v>
      </c>
      <c r="O312" s="169"/>
      <c r="P312" s="167"/>
      <c r="Q312" s="67">
        <f t="shared" si="66"/>
        <v>92</v>
      </c>
      <c r="R312" s="67">
        <f t="shared" si="67"/>
        <v>92</v>
      </c>
      <c r="S312" s="67">
        <f t="shared" si="68"/>
        <v>92</v>
      </c>
    </row>
    <row r="313" spans="1:19" ht="25.5">
      <c r="A313" s="33" t="s">
        <v>71</v>
      </c>
      <c r="B313" s="98">
        <v>22</v>
      </c>
      <c r="C313" s="99">
        <v>19</v>
      </c>
      <c r="D313" s="100" t="s">
        <v>177</v>
      </c>
      <c r="E313" s="48">
        <v>0</v>
      </c>
      <c r="F313" s="48">
        <v>19</v>
      </c>
      <c r="G313" s="48">
        <v>14</v>
      </c>
      <c r="H313" s="48">
        <v>2</v>
      </c>
      <c r="I313" s="48">
        <v>6</v>
      </c>
      <c r="J313" s="101">
        <v>0</v>
      </c>
      <c r="K313" s="101">
        <v>6</v>
      </c>
      <c r="L313" s="101">
        <v>35</v>
      </c>
      <c r="M313" s="101">
        <v>0</v>
      </c>
      <c r="N313" s="101">
        <v>0</v>
      </c>
      <c r="O313" s="168" t="s">
        <v>350</v>
      </c>
      <c r="P313" s="166" t="s">
        <v>219</v>
      </c>
      <c r="Q313" s="67">
        <f t="shared" si="66"/>
        <v>41</v>
      </c>
      <c r="R313" s="67">
        <f t="shared" si="67"/>
        <v>41</v>
      </c>
      <c r="S313" s="67">
        <f t="shared" si="68"/>
        <v>41</v>
      </c>
    </row>
    <row r="314" spans="1:19" ht="38.25">
      <c r="A314" s="68" t="s">
        <v>370</v>
      </c>
      <c r="B314" s="98">
        <v>26</v>
      </c>
      <c r="C314" s="99">
        <v>18</v>
      </c>
      <c r="D314" s="100" t="s">
        <v>177</v>
      </c>
      <c r="E314" s="48">
        <v>1</v>
      </c>
      <c r="F314" s="48">
        <v>18</v>
      </c>
      <c r="G314" s="48">
        <v>15</v>
      </c>
      <c r="H314" s="48">
        <v>0</v>
      </c>
      <c r="I314" s="48">
        <v>10</v>
      </c>
      <c r="J314" s="101">
        <v>0</v>
      </c>
      <c r="K314" s="101">
        <v>6</v>
      </c>
      <c r="L314" s="101">
        <v>38</v>
      </c>
      <c r="M314" s="101">
        <v>0</v>
      </c>
      <c r="N314" s="101">
        <v>0</v>
      </c>
      <c r="O314" s="169"/>
      <c r="P314" s="167"/>
      <c r="Q314" s="67">
        <f t="shared" si="66"/>
        <v>44</v>
      </c>
      <c r="R314" s="67">
        <f t="shared" si="67"/>
        <v>44</v>
      </c>
      <c r="S314" s="67">
        <f t="shared" si="68"/>
        <v>44</v>
      </c>
    </row>
    <row r="315" spans="1:19" ht="25.5">
      <c r="A315" s="33" t="s">
        <v>71</v>
      </c>
      <c r="B315" s="98">
        <v>14</v>
      </c>
      <c r="C315" s="99">
        <v>8</v>
      </c>
      <c r="D315" s="100" t="s">
        <v>177</v>
      </c>
      <c r="E315" s="48">
        <v>0</v>
      </c>
      <c r="F315" s="48">
        <v>5</v>
      </c>
      <c r="G315" s="48">
        <v>7</v>
      </c>
      <c r="H315" s="48">
        <v>2</v>
      </c>
      <c r="I315" s="48">
        <v>8</v>
      </c>
      <c r="J315" s="101">
        <v>0</v>
      </c>
      <c r="K315" s="101">
        <v>13</v>
      </c>
      <c r="L315" s="101">
        <v>8</v>
      </c>
      <c r="M315" s="101">
        <v>1</v>
      </c>
      <c r="N315" s="101">
        <v>0</v>
      </c>
      <c r="O315" s="168" t="s">
        <v>351</v>
      </c>
      <c r="P315" s="166" t="s">
        <v>219</v>
      </c>
      <c r="Q315" s="67">
        <f t="shared" si="66"/>
        <v>22</v>
      </c>
      <c r="R315" s="67">
        <f t="shared" si="67"/>
        <v>22</v>
      </c>
      <c r="S315" s="67">
        <f t="shared" si="68"/>
        <v>22</v>
      </c>
    </row>
    <row r="316" spans="1:19" ht="38.25">
      <c r="A316" s="68" t="s">
        <v>370</v>
      </c>
      <c r="B316" s="98">
        <v>15</v>
      </c>
      <c r="C316" s="99">
        <v>7</v>
      </c>
      <c r="D316" s="100" t="s">
        <v>177</v>
      </c>
      <c r="E316" s="48">
        <v>0</v>
      </c>
      <c r="F316" s="48">
        <v>4</v>
      </c>
      <c r="G316" s="48">
        <v>8</v>
      </c>
      <c r="H316" s="48">
        <v>3</v>
      </c>
      <c r="I316" s="48">
        <v>7</v>
      </c>
      <c r="J316" s="101">
        <v>0</v>
      </c>
      <c r="K316" s="101">
        <v>14</v>
      </c>
      <c r="L316" s="101">
        <v>7</v>
      </c>
      <c r="M316" s="101">
        <v>1</v>
      </c>
      <c r="N316" s="101">
        <v>0</v>
      </c>
      <c r="O316" s="169"/>
      <c r="P316" s="167"/>
      <c r="Q316" s="67">
        <f t="shared" si="66"/>
        <v>22</v>
      </c>
      <c r="R316" s="67">
        <f t="shared" si="67"/>
        <v>22</v>
      </c>
      <c r="S316" s="67">
        <f t="shared" si="68"/>
        <v>22</v>
      </c>
    </row>
    <row r="317" spans="1:19" ht="25.5">
      <c r="A317" s="33" t="s">
        <v>71</v>
      </c>
      <c r="B317" s="98">
        <v>30</v>
      </c>
      <c r="C317" s="99">
        <v>26</v>
      </c>
      <c r="D317" s="100" t="s">
        <v>177</v>
      </c>
      <c r="E317" s="101">
        <v>0</v>
      </c>
      <c r="F317" s="101">
        <v>9</v>
      </c>
      <c r="G317" s="101">
        <v>27</v>
      </c>
      <c r="H317" s="101">
        <v>2</v>
      </c>
      <c r="I317" s="101">
        <v>18</v>
      </c>
      <c r="J317" s="101">
        <v>0</v>
      </c>
      <c r="K317" s="101">
        <v>9</v>
      </c>
      <c r="L317" s="101">
        <v>45</v>
      </c>
      <c r="M317" s="101">
        <v>2</v>
      </c>
      <c r="N317" s="101">
        <v>0</v>
      </c>
      <c r="O317" s="168" t="s">
        <v>641</v>
      </c>
      <c r="P317" s="166" t="s">
        <v>219</v>
      </c>
      <c r="Q317" s="67">
        <f t="shared" si="66"/>
        <v>56</v>
      </c>
      <c r="R317" s="67">
        <f t="shared" si="67"/>
        <v>56</v>
      </c>
      <c r="S317" s="67">
        <f t="shared" si="68"/>
        <v>56</v>
      </c>
    </row>
    <row r="318" spans="1:19" ht="38.25">
      <c r="A318" s="68" t="s">
        <v>370</v>
      </c>
      <c r="B318" s="98">
        <v>42</v>
      </c>
      <c r="C318" s="99">
        <v>38</v>
      </c>
      <c r="D318" s="100" t="s">
        <v>177</v>
      </c>
      <c r="E318" s="48">
        <v>1</v>
      </c>
      <c r="F318" s="48">
        <v>21</v>
      </c>
      <c r="G318" s="48">
        <v>29</v>
      </c>
      <c r="H318" s="48">
        <v>3</v>
      </c>
      <c r="I318" s="48">
        <v>26</v>
      </c>
      <c r="J318" s="101">
        <v>0</v>
      </c>
      <c r="K318" s="101">
        <v>13</v>
      </c>
      <c r="L318" s="101">
        <v>65</v>
      </c>
      <c r="M318" s="101">
        <v>2</v>
      </c>
      <c r="N318" s="101">
        <v>0</v>
      </c>
      <c r="O318" s="169"/>
      <c r="P318" s="167"/>
      <c r="Q318" s="67">
        <f t="shared" si="66"/>
        <v>80</v>
      </c>
      <c r="R318" s="67">
        <f t="shared" si="67"/>
        <v>80</v>
      </c>
      <c r="S318" s="67">
        <f t="shared" si="68"/>
        <v>80</v>
      </c>
    </row>
    <row r="319" spans="1:19" ht="39" customHeight="1">
      <c r="A319" s="33" t="s">
        <v>71</v>
      </c>
      <c r="B319" s="98">
        <v>15</v>
      </c>
      <c r="C319" s="99">
        <v>25</v>
      </c>
      <c r="D319" s="100" t="s">
        <v>177</v>
      </c>
      <c r="E319" s="101">
        <v>4</v>
      </c>
      <c r="F319" s="101">
        <v>10</v>
      </c>
      <c r="G319" s="101">
        <v>13</v>
      </c>
      <c r="H319" s="101">
        <v>3</v>
      </c>
      <c r="I319" s="101">
        <v>10</v>
      </c>
      <c r="J319" s="101">
        <v>0</v>
      </c>
      <c r="K319" s="101">
        <v>7</v>
      </c>
      <c r="L319" s="101">
        <v>32</v>
      </c>
      <c r="M319" s="101">
        <v>1</v>
      </c>
      <c r="N319" s="101">
        <v>0</v>
      </c>
      <c r="O319" s="168" t="s">
        <v>723</v>
      </c>
      <c r="P319" s="166" t="s">
        <v>219</v>
      </c>
      <c r="Q319" s="67">
        <f t="shared" ref="Q319:Q320" si="69">SUM(B319:C319)</f>
        <v>40</v>
      </c>
      <c r="R319" s="67">
        <f t="shared" ref="R319:R320" si="70">SUM(E319:I319)</f>
        <v>40</v>
      </c>
      <c r="S319" s="67">
        <f t="shared" ref="S319:S320" si="71">SUM(J319:N319)</f>
        <v>40</v>
      </c>
    </row>
    <row r="320" spans="1:19" ht="38.25">
      <c r="A320" s="68" t="s">
        <v>370</v>
      </c>
      <c r="B320" s="98">
        <v>28</v>
      </c>
      <c r="C320" s="99">
        <v>31</v>
      </c>
      <c r="D320" s="100" t="s">
        <v>177</v>
      </c>
      <c r="E320" s="101">
        <v>4</v>
      </c>
      <c r="F320" s="101">
        <v>14</v>
      </c>
      <c r="G320" s="101">
        <v>13</v>
      </c>
      <c r="H320" s="101">
        <v>3</v>
      </c>
      <c r="I320" s="101">
        <v>25</v>
      </c>
      <c r="J320" s="101">
        <v>0</v>
      </c>
      <c r="K320" s="101">
        <v>13</v>
      </c>
      <c r="L320" s="101">
        <v>45</v>
      </c>
      <c r="M320" s="101">
        <v>1</v>
      </c>
      <c r="N320" s="101">
        <v>0</v>
      </c>
      <c r="O320" s="169"/>
      <c r="P320" s="167"/>
      <c r="Q320" s="67">
        <f t="shared" si="69"/>
        <v>59</v>
      </c>
      <c r="R320" s="67">
        <f t="shared" si="70"/>
        <v>59</v>
      </c>
      <c r="S320" s="67">
        <f t="shared" si="71"/>
        <v>59</v>
      </c>
    </row>
    <row r="321" spans="1:19" ht="25.5" customHeight="1">
      <c r="A321" s="33" t="s">
        <v>71</v>
      </c>
      <c r="B321" s="98">
        <v>16</v>
      </c>
      <c r="C321" s="99">
        <v>25</v>
      </c>
      <c r="D321" s="100" t="s">
        <v>177</v>
      </c>
      <c r="E321" s="101">
        <v>1</v>
      </c>
      <c r="F321" s="101">
        <v>3</v>
      </c>
      <c r="G321" s="101">
        <v>5</v>
      </c>
      <c r="H321" s="101">
        <v>2</v>
      </c>
      <c r="I321" s="101">
        <v>30</v>
      </c>
      <c r="J321" s="101">
        <v>0</v>
      </c>
      <c r="K321" s="101">
        <v>25</v>
      </c>
      <c r="L321" s="101">
        <v>12</v>
      </c>
      <c r="M321" s="101">
        <v>4</v>
      </c>
      <c r="N321" s="101">
        <v>0</v>
      </c>
      <c r="O321" s="168" t="s">
        <v>727</v>
      </c>
      <c r="P321" s="166" t="s">
        <v>219</v>
      </c>
      <c r="Q321" s="67">
        <f t="shared" ref="Q321:Q322" si="72">SUM(B321:C321)</f>
        <v>41</v>
      </c>
      <c r="R321" s="67">
        <f t="shared" ref="R321:R322" si="73">SUM(E321:I321)</f>
        <v>41</v>
      </c>
      <c r="S321" s="67">
        <f t="shared" ref="S321:S322" si="74">SUM(J321:N321)</f>
        <v>41</v>
      </c>
    </row>
    <row r="322" spans="1:19" ht="38.25">
      <c r="A322" s="68" t="s">
        <v>370</v>
      </c>
      <c r="B322" s="98">
        <v>22</v>
      </c>
      <c r="C322" s="99">
        <v>23</v>
      </c>
      <c r="D322" s="100" t="s">
        <v>177</v>
      </c>
      <c r="E322" s="101">
        <v>0</v>
      </c>
      <c r="F322" s="101">
        <v>2</v>
      </c>
      <c r="G322" s="101">
        <v>4</v>
      </c>
      <c r="H322" s="101">
        <v>3</v>
      </c>
      <c r="I322" s="101">
        <v>36</v>
      </c>
      <c r="J322" s="101">
        <v>0</v>
      </c>
      <c r="K322" s="101">
        <v>30</v>
      </c>
      <c r="L322" s="101">
        <v>11</v>
      </c>
      <c r="M322" s="101">
        <v>4</v>
      </c>
      <c r="N322" s="101">
        <v>0</v>
      </c>
      <c r="O322" s="169"/>
      <c r="P322" s="167"/>
      <c r="Q322" s="67">
        <f t="shared" si="72"/>
        <v>45</v>
      </c>
      <c r="R322" s="67">
        <f t="shared" si="73"/>
        <v>45</v>
      </c>
      <c r="S322" s="67">
        <f t="shared" si="74"/>
        <v>45</v>
      </c>
    </row>
    <row r="323" spans="1:19" ht="25.5">
      <c r="A323" s="33" t="s">
        <v>71</v>
      </c>
      <c r="B323" s="98">
        <v>5</v>
      </c>
      <c r="C323" s="99">
        <v>8</v>
      </c>
      <c r="D323" s="100" t="s">
        <v>177</v>
      </c>
      <c r="E323" s="48">
        <v>0</v>
      </c>
      <c r="F323" s="48">
        <v>2</v>
      </c>
      <c r="G323" s="48">
        <v>4</v>
      </c>
      <c r="H323" s="48">
        <v>2</v>
      </c>
      <c r="I323" s="48">
        <v>5</v>
      </c>
      <c r="J323" s="101">
        <v>0</v>
      </c>
      <c r="K323" s="101">
        <v>0</v>
      </c>
      <c r="L323" s="101">
        <v>12</v>
      </c>
      <c r="M323" s="101">
        <v>1</v>
      </c>
      <c r="N323" s="101">
        <v>0</v>
      </c>
      <c r="O323" s="168" t="s">
        <v>579</v>
      </c>
      <c r="P323" s="166" t="s">
        <v>220</v>
      </c>
      <c r="Q323" s="67">
        <f t="shared" si="66"/>
        <v>13</v>
      </c>
      <c r="R323" s="67">
        <f t="shared" si="67"/>
        <v>13</v>
      </c>
      <c r="S323" s="67">
        <f t="shared" si="68"/>
        <v>13</v>
      </c>
    </row>
    <row r="324" spans="1:19" ht="38.25">
      <c r="A324" s="68" t="s">
        <v>370</v>
      </c>
      <c r="B324" s="98">
        <v>10</v>
      </c>
      <c r="C324" s="99">
        <v>7</v>
      </c>
      <c r="D324" s="100" t="s">
        <v>177</v>
      </c>
      <c r="E324" s="48">
        <v>0</v>
      </c>
      <c r="F324" s="48">
        <v>2</v>
      </c>
      <c r="G324" s="48">
        <v>7</v>
      </c>
      <c r="H324" s="48">
        <v>0</v>
      </c>
      <c r="I324" s="48">
        <v>8</v>
      </c>
      <c r="J324" s="101">
        <v>0</v>
      </c>
      <c r="K324" s="101">
        <v>0</v>
      </c>
      <c r="L324" s="101">
        <v>16</v>
      </c>
      <c r="M324" s="101">
        <v>1</v>
      </c>
      <c r="N324" s="101">
        <v>0</v>
      </c>
      <c r="O324" s="169"/>
      <c r="P324" s="167"/>
      <c r="Q324" s="67">
        <f t="shared" si="66"/>
        <v>17</v>
      </c>
      <c r="R324" s="67">
        <f t="shared" si="67"/>
        <v>17</v>
      </c>
      <c r="S324" s="67">
        <f t="shared" si="68"/>
        <v>17</v>
      </c>
    </row>
    <row r="325" spans="1:19" ht="25.5">
      <c r="A325" s="33" t="s">
        <v>71</v>
      </c>
      <c r="B325" s="98">
        <v>62</v>
      </c>
      <c r="C325" s="99">
        <v>54</v>
      </c>
      <c r="D325" s="100" t="s">
        <v>177</v>
      </c>
      <c r="E325" s="48">
        <v>1</v>
      </c>
      <c r="F325" s="48">
        <v>19</v>
      </c>
      <c r="G325" s="48">
        <v>31</v>
      </c>
      <c r="H325" s="48">
        <v>4</v>
      </c>
      <c r="I325" s="48">
        <v>61</v>
      </c>
      <c r="J325" s="101">
        <v>0</v>
      </c>
      <c r="K325" s="101">
        <v>2</v>
      </c>
      <c r="L325" s="101">
        <v>92</v>
      </c>
      <c r="M325" s="101">
        <v>22</v>
      </c>
      <c r="N325" s="101">
        <v>0</v>
      </c>
      <c r="O325" s="168" t="s">
        <v>580</v>
      </c>
      <c r="P325" s="166" t="s">
        <v>220</v>
      </c>
      <c r="Q325" s="67">
        <f t="shared" si="66"/>
        <v>116</v>
      </c>
      <c r="R325" s="67">
        <f t="shared" si="67"/>
        <v>116</v>
      </c>
      <c r="S325" s="67">
        <f t="shared" si="68"/>
        <v>116</v>
      </c>
    </row>
    <row r="326" spans="1:19" ht="38.25">
      <c r="A326" s="68" t="s">
        <v>370</v>
      </c>
      <c r="B326" s="98">
        <v>53</v>
      </c>
      <c r="C326" s="99">
        <v>52</v>
      </c>
      <c r="D326" s="100" t="s">
        <v>177</v>
      </c>
      <c r="E326" s="48">
        <v>1</v>
      </c>
      <c r="F326" s="48">
        <v>20</v>
      </c>
      <c r="G326" s="48">
        <v>29</v>
      </c>
      <c r="H326" s="48">
        <v>2</v>
      </c>
      <c r="I326" s="48">
        <v>53</v>
      </c>
      <c r="J326" s="101">
        <v>0</v>
      </c>
      <c r="K326" s="101">
        <v>2</v>
      </c>
      <c r="L326" s="101">
        <v>80</v>
      </c>
      <c r="M326" s="101">
        <v>23</v>
      </c>
      <c r="N326" s="101">
        <v>0</v>
      </c>
      <c r="O326" s="169"/>
      <c r="P326" s="167"/>
      <c r="Q326" s="67">
        <f t="shared" si="66"/>
        <v>105</v>
      </c>
      <c r="R326" s="67">
        <f t="shared" si="67"/>
        <v>105</v>
      </c>
      <c r="S326" s="67">
        <f t="shared" si="68"/>
        <v>105</v>
      </c>
    </row>
    <row r="327" spans="1:19" ht="25.5">
      <c r="A327" s="33" t="s">
        <v>71</v>
      </c>
      <c r="B327" s="98">
        <v>32</v>
      </c>
      <c r="C327" s="99">
        <v>38</v>
      </c>
      <c r="D327" s="100" t="s">
        <v>177</v>
      </c>
      <c r="E327" s="48">
        <v>2</v>
      </c>
      <c r="F327" s="48">
        <v>12</v>
      </c>
      <c r="G327" s="48">
        <v>31</v>
      </c>
      <c r="H327" s="48">
        <v>8</v>
      </c>
      <c r="I327" s="48">
        <v>17</v>
      </c>
      <c r="J327" s="101">
        <v>0</v>
      </c>
      <c r="K327" s="101">
        <v>1</v>
      </c>
      <c r="L327" s="101">
        <v>66</v>
      </c>
      <c r="M327" s="101">
        <v>3</v>
      </c>
      <c r="N327" s="101">
        <v>0</v>
      </c>
      <c r="O327" s="168" t="s">
        <v>568</v>
      </c>
      <c r="P327" s="166" t="s">
        <v>220</v>
      </c>
      <c r="Q327" s="67">
        <f t="shared" si="66"/>
        <v>70</v>
      </c>
      <c r="R327" s="67">
        <f t="shared" si="67"/>
        <v>70</v>
      </c>
      <c r="S327" s="67">
        <f t="shared" si="68"/>
        <v>70</v>
      </c>
    </row>
    <row r="328" spans="1:19" ht="38.25">
      <c r="A328" s="68" t="s">
        <v>370</v>
      </c>
      <c r="B328" s="98">
        <v>32</v>
      </c>
      <c r="C328" s="99">
        <v>26</v>
      </c>
      <c r="D328" s="100" t="s">
        <v>177</v>
      </c>
      <c r="E328" s="48">
        <v>0</v>
      </c>
      <c r="F328" s="48">
        <v>7</v>
      </c>
      <c r="G328" s="48">
        <v>22</v>
      </c>
      <c r="H328" s="48">
        <v>9</v>
      </c>
      <c r="I328" s="48">
        <v>20</v>
      </c>
      <c r="J328" s="101">
        <v>0</v>
      </c>
      <c r="K328" s="101">
        <v>1</v>
      </c>
      <c r="L328" s="101">
        <v>53</v>
      </c>
      <c r="M328" s="101">
        <v>4</v>
      </c>
      <c r="N328" s="101">
        <v>0</v>
      </c>
      <c r="O328" s="169"/>
      <c r="P328" s="167"/>
      <c r="Q328" s="67">
        <f t="shared" si="66"/>
        <v>58</v>
      </c>
      <c r="R328" s="67">
        <f t="shared" si="67"/>
        <v>58</v>
      </c>
      <c r="S328" s="67">
        <f t="shared" si="68"/>
        <v>58</v>
      </c>
    </row>
    <row r="329" spans="1:19" ht="25.5">
      <c r="A329" s="33" t="s">
        <v>71</v>
      </c>
      <c r="B329" s="98">
        <v>69</v>
      </c>
      <c r="C329" s="99">
        <v>73</v>
      </c>
      <c r="D329" s="100" t="s">
        <v>177</v>
      </c>
      <c r="E329" s="48">
        <v>3</v>
      </c>
      <c r="F329" s="48">
        <v>19</v>
      </c>
      <c r="G329" s="48">
        <v>36</v>
      </c>
      <c r="H329" s="48">
        <v>9</v>
      </c>
      <c r="I329" s="48">
        <v>75</v>
      </c>
      <c r="J329" s="101">
        <v>0</v>
      </c>
      <c r="K329" s="101">
        <v>7</v>
      </c>
      <c r="L329" s="101">
        <v>119</v>
      </c>
      <c r="M329" s="101">
        <v>16</v>
      </c>
      <c r="N329" s="101">
        <v>0</v>
      </c>
      <c r="O329" s="168" t="s">
        <v>314</v>
      </c>
      <c r="P329" s="166" t="s">
        <v>220</v>
      </c>
      <c r="Q329" s="67">
        <f t="shared" si="66"/>
        <v>142</v>
      </c>
      <c r="R329" s="67">
        <f t="shared" si="67"/>
        <v>142</v>
      </c>
      <c r="S329" s="67">
        <f t="shared" si="68"/>
        <v>142</v>
      </c>
    </row>
    <row r="330" spans="1:19" ht="38.25">
      <c r="A330" s="68" t="s">
        <v>370</v>
      </c>
      <c r="B330" s="98">
        <v>49</v>
      </c>
      <c r="C330" s="99">
        <v>40</v>
      </c>
      <c r="D330" s="100" t="s">
        <v>177</v>
      </c>
      <c r="E330" s="48">
        <v>3</v>
      </c>
      <c r="F330" s="48">
        <v>8</v>
      </c>
      <c r="G330" s="48">
        <v>25</v>
      </c>
      <c r="H330" s="48">
        <v>7</v>
      </c>
      <c r="I330" s="48">
        <v>46</v>
      </c>
      <c r="J330" s="101">
        <v>0</v>
      </c>
      <c r="K330" s="101">
        <v>2</v>
      </c>
      <c r="L330" s="101">
        <v>81</v>
      </c>
      <c r="M330" s="101">
        <v>6</v>
      </c>
      <c r="N330" s="101">
        <v>0</v>
      </c>
      <c r="O330" s="169"/>
      <c r="P330" s="167"/>
      <c r="Q330" s="67">
        <f t="shared" si="66"/>
        <v>89</v>
      </c>
      <c r="R330" s="67">
        <f t="shared" si="67"/>
        <v>89</v>
      </c>
      <c r="S330" s="67">
        <f t="shared" si="68"/>
        <v>89</v>
      </c>
    </row>
    <row r="331" spans="1:19" ht="25.5">
      <c r="A331" s="33" t="s">
        <v>71</v>
      </c>
      <c r="B331" s="98">
        <v>16</v>
      </c>
      <c r="C331" s="99">
        <v>17</v>
      </c>
      <c r="D331" s="100" t="s">
        <v>177</v>
      </c>
      <c r="E331" s="48">
        <v>1</v>
      </c>
      <c r="F331" s="48">
        <v>8</v>
      </c>
      <c r="G331" s="48">
        <v>8</v>
      </c>
      <c r="H331" s="48">
        <v>5</v>
      </c>
      <c r="I331" s="48">
        <v>11</v>
      </c>
      <c r="J331" s="101">
        <v>0</v>
      </c>
      <c r="K331" s="101">
        <v>0</v>
      </c>
      <c r="L331" s="101">
        <v>25</v>
      </c>
      <c r="M331" s="101">
        <v>8</v>
      </c>
      <c r="N331" s="101">
        <v>0</v>
      </c>
      <c r="O331" s="168" t="s">
        <v>581</v>
      </c>
      <c r="P331" s="166" t="s">
        <v>220</v>
      </c>
      <c r="Q331" s="67">
        <f t="shared" si="66"/>
        <v>33</v>
      </c>
      <c r="R331" s="67">
        <f t="shared" si="67"/>
        <v>33</v>
      </c>
      <c r="S331" s="67">
        <f t="shared" si="68"/>
        <v>33</v>
      </c>
    </row>
    <row r="332" spans="1:19" ht="38.25">
      <c r="A332" s="68" t="s">
        <v>370</v>
      </c>
      <c r="B332" s="98">
        <v>19</v>
      </c>
      <c r="C332" s="99">
        <v>14</v>
      </c>
      <c r="D332" s="100" t="s">
        <v>177</v>
      </c>
      <c r="E332" s="48">
        <v>1</v>
      </c>
      <c r="F332" s="48">
        <v>10</v>
      </c>
      <c r="G332" s="48">
        <v>6</v>
      </c>
      <c r="H332" s="48">
        <v>4</v>
      </c>
      <c r="I332" s="48">
        <v>12</v>
      </c>
      <c r="J332" s="101">
        <v>0</v>
      </c>
      <c r="K332" s="101">
        <v>0</v>
      </c>
      <c r="L332" s="101">
        <v>25</v>
      </c>
      <c r="M332" s="101">
        <v>8</v>
      </c>
      <c r="N332" s="101">
        <v>0</v>
      </c>
      <c r="O332" s="169"/>
      <c r="P332" s="167"/>
      <c r="Q332" s="67">
        <f t="shared" si="66"/>
        <v>33</v>
      </c>
      <c r="R332" s="67">
        <f t="shared" si="67"/>
        <v>33</v>
      </c>
      <c r="S332" s="67">
        <f t="shared" si="68"/>
        <v>33</v>
      </c>
    </row>
    <row r="333" spans="1:19" ht="25.5">
      <c r="A333" s="33" t="s">
        <v>71</v>
      </c>
      <c r="B333" s="98">
        <v>50</v>
      </c>
      <c r="C333" s="99">
        <v>52</v>
      </c>
      <c r="D333" s="100" t="s">
        <v>177</v>
      </c>
      <c r="E333" s="48">
        <v>0</v>
      </c>
      <c r="F333" s="48">
        <v>20</v>
      </c>
      <c r="G333" s="48">
        <v>34</v>
      </c>
      <c r="H333" s="48">
        <v>5</v>
      </c>
      <c r="I333" s="48">
        <v>43</v>
      </c>
      <c r="J333" s="101">
        <v>0</v>
      </c>
      <c r="K333" s="101">
        <v>0</v>
      </c>
      <c r="L333" s="101">
        <v>44</v>
      </c>
      <c r="M333" s="101">
        <v>58</v>
      </c>
      <c r="N333" s="101">
        <v>0</v>
      </c>
      <c r="O333" s="168" t="s">
        <v>432</v>
      </c>
      <c r="P333" s="166" t="s">
        <v>220</v>
      </c>
      <c r="Q333" s="67">
        <f t="shared" si="66"/>
        <v>102</v>
      </c>
      <c r="R333" s="67">
        <f t="shared" si="67"/>
        <v>102</v>
      </c>
      <c r="S333" s="67">
        <f t="shared" si="68"/>
        <v>102</v>
      </c>
    </row>
    <row r="334" spans="1:19" ht="38.25">
      <c r="A334" s="68" t="s">
        <v>370</v>
      </c>
      <c r="B334" s="98">
        <v>52</v>
      </c>
      <c r="C334" s="99">
        <v>62</v>
      </c>
      <c r="D334" s="100" t="s">
        <v>177</v>
      </c>
      <c r="E334" s="48">
        <v>2</v>
      </c>
      <c r="F334" s="48">
        <v>29</v>
      </c>
      <c r="G334" s="48">
        <v>33</v>
      </c>
      <c r="H334" s="48">
        <v>5</v>
      </c>
      <c r="I334" s="48">
        <v>45</v>
      </c>
      <c r="J334" s="101">
        <v>0</v>
      </c>
      <c r="K334" s="101">
        <v>0</v>
      </c>
      <c r="L334" s="101">
        <v>51</v>
      </c>
      <c r="M334" s="101">
        <v>63</v>
      </c>
      <c r="N334" s="101">
        <v>0</v>
      </c>
      <c r="O334" s="169"/>
      <c r="P334" s="167"/>
      <c r="Q334" s="67">
        <f t="shared" si="66"/>
        <v>114</v>
      </c>
      <c r="R334" s="67">
        <f t="shared" si="67"/>
        <v>114</v>
      </c>
      <c r="S334" s="67">
        <f t="shared" si="68"/>
        <v>114</v>
      </c>
    </row>
    <row r="335" spans="1:19" ht="25.5">
      <c r="A335" s="33" t="s">
        <v>71</v>
      </c>
      <c r="B335" s="98">
        <v>72</v>
      </c>
      <c r="C335" s="99">
        <v>70</v>
      </c>
      <c r="D335" s="100" t="s">
        <v>177</v>
      </c>
      <c r="E335" s="48">
        <v>4</v>
      </c>
      <c r="F335" s="48">
        <v>38</v>
      </c>
      <c r="G335" s="48">
        <v>43</v>
      </c>
      <c r="H335" s="48">
        <v>12</v>
      </c>
      <c r="I335" s="48">
        <v>45</v>
      </c>
      <c r="J335" s="101">
        <v>0</v>
      </c>
      <c r="K335" s="101">
        <v>1</v>
      </c>
      <c r="L335" s="101">
        <v>127</v>
      </c>
      <c r="M335" s="101">
        <v>14</v>
      </c>
      <c r="N335" s="101">
        <v>0</v>
      </c>
      <c r="O335" s="168" t="s">
        <v>315</v>
      </c>
      <c r="P335" s="166" t="s">
        <v>220</v>
      </c>
      <c r="Q335" s="67">
        <f t="shared" si="66"/>
        <v>142</v>
      </c>
      <c r="R335" s="67">
        <f t="shared" si="67"/>
        <v>142</v>
      </c>
      <c r="S335" s="67">
        <f t="shared" si="68"/>
        <v>142</v>
      </c>
    </row>
    <row r="336" spans="1:19" ht="38.25">
      <c r="A336" s="68" t="s">
        <v>370</v>
      </c>
      <c r="B336" s="98">
        <v>90</v>
      </c>
      <c r="C336" s="99">
        <v>78</v>
      </c>
      <c r="D336" s="100" t="s">
        <v>177</v>
      </c>
      <c r="E336" s="48">
        <v>9</v>
      </c>
      <c r="F336" s="48">
        <v>49</v>
      </c>
      <c r="G336" s="48">
        <v>44</v>
      </c>
      <c r="H336" s="48">
        <v>10</v>
      </c>
      <c r="I336" s="48">
        <v>56</v>
      </c>
      <c r="J336" s="101">
        <v>0</v>
      </c>
      <c r="K336" s="101">
        <v>0</v>
      </c>
      <c r="L336" s="101">
        <v>154</v>
      </c>
      <c r="M336" s="101">
        <v>14</v>
      </c>
      <c r="N336" s="101">
        <v>0</v>
      </c>
      <c r="O336" s="169"/>
      <c r="P336" s="167"/>
      <c r="Q336" s="67">
        <f t="shared" si="66"/>
        <v>168</v>
      </c>
      <c r="R336" s="67">
        <f t="shared" si="67"/>
        <v>168</v>
      </c>
      <c r="S336" s="67">
        <f t="shared" si="68"/>
        <v>168</v>
      </c>
    </row>
    <row r="337" spans="1:19" ht="25.5">
      <c r="A337" s="33" t="s">
        <v>71</v>
      </c>
      <c r="B337" s="98">
        <v>56</v>
      </c>
      <c r="C337" s="99">
        <v>58</v>
      </c>
      <c r="D337" s="100" t="s">
        <v>177</v>
      </c>
      <c r="E337" s="48">
        <v>2</v>
      </c>
      <c r="F337" s="48">
        <v>25</v>
      </c>
      <c r="G337" s="48">
        <v>58</v>
      </c>
      <c r="H337" s="48">
        <v>12</v>
      </c>
      <c r="I337" s="48">
        <v>17</v>
      </c>
      <c r="J337" s="101">
        <v>0</v>
      </c>
      <c r="K337" s="101">
        <v>0</v>
      </c>
      <c r="L337" s="101">
        <v>16</v>
      </c>
      <c r="M337" s="101">
        <v>98</v>
      </c>
      <c r="N337" s="101">
        <v>0</v>
      </c>
      <c r="O337" s="168" t="s">
        <v>352</v>
      </c>
      <c r="P337" s="166" t="s">
        <v>220</v>
      </c>
      <c r="Q337" s="67">
        <f t="shared" si="66"/>
        <v>114</v>
      </c>
      <c r="R337" s="67">
        <f t="shared" si="67"/>
        <v>114</v>
      </c>
      <c r="S337" s="67">
        <f t="shared" si="68"/>
        <v>114</v>
      </c>
    </row>
    <row r="338" spans="1:19" ht="38.25">
      <c r="A338" s="68" t="s">
        <v>370</v>
      </c>
      <c r="B338" s="98">
        <v>65</v>
      </c>
      <c r="C338" s="99">
        <v>65</v>
      </c>
      <c r="D338" s="100" t="s">
        <v>177</v>
      </c>
      <c r="E338" s="48">
        <v>2</v>
      </c>
      <c r="F338" s="48">
        <v>25</v>
      </c>
      <c r="G338" s="48">
        <v>62</v>
      </c>
      <c r="H338" s="48">
        <v>9</v>
      </c>
      <c r="I338" s="48">
        <v>32</v>
      </c>
      <c r="J338" s="101">
        <v>0</v>
      </c>
      <c r="K338" s="101">
        <v>0</v>
      </c>
      <c r="L338" s="101">
        <v>32</v>
      </c>
      <c r="M338" s="101">
        <v>98</v>
      </c>
      <c r="N338" s="101">
        <v>0</v>
      </c>
      <c r="O338" s="169"/>
      <c r="P338" s="167"/>
      <c r="Q338" s="67">
        <f t="shared" si="66"/>
        <v>130</v>
      </c>
      <c r="R338" s="67">
        <f t="shared" si="67"/>
        <v>130</v>
      </c>
      <c r="S338" s="67">
        <f t="shared" si="68"/>
        <v>130</v>
      </c>
    </row>
    <row r="339" spans="1:19" ht="25.5">
      <c r="A339" s="33" t="s">
        <v>71</v>
      </c>
      <c r="B339" s="98">
        <v>12</v>
      </c>
      <c r="C339" s="99">
        <v>21</v>
      </c>
      <c r="D339" s="100" t="s">
        <v>177</v>
      </c>
      <c r="E339" s="48">
        <v>0</v>
      </c>
      <c r="F339" s="48">
        <v>10</v>
      </c>
      <c r="G339" s="48">
        <v>12</v>
      </c>
      <c r="H339" s="48">
        <v>0</v>
      </c>
      <c r="I339" s="48">
        <v>11</v>
      </c>
      <c r="J339" s="101">
        <v>0</v>
      </c>
      <c r="K339" s="101">
        <v>3</v>
      </c>
      <c r="L339" s="101">
        <v>8</v>
      </c>
      <c r="M339" s="101">
        <v>22</v>
      </c>
      <c r="N339" s="101">
        <v>0</v>
      </c>
      <c r="O339" s="168" t="s">
        <v>642</v>
      </c>
      <c r="P339" s="166" t="s">
        <v>220</v>
      </c>
      <c r="Q339" s="67">
        <f t="shared" si="66"/>
        <v>33</v>
      </c>
      <c r="R339" s="67">
        <f t="shared" si="67"/>
        <v>33</v>
      </c>
      <c r="S339" s="67">
        <f t="shared" si="68"/>
        <v>33</v>
      </c>
    </row>
    <row r="340" spans="1:19" ht="38.25">
      <c r="A340" s="68" t="s">
        <v>370</v>
      </c>
      <c r="B340" s="98">
        <v>17</v>
      </c>
      <c r="C340" s="99">
        <v>21</v>
      </c>
      <c r="D340" s="100" t="s">
        <v>177</v>
      </c>
      <c r="E340" s="48">
        <v>0</v>
      </c>
      <c r="F340" s="48">
        <v>12</v>
      </c>
      <c r="G340" s="48">
        <v>13</v>
      </c>
      <c r="H340" s="48">
        <v>2</v>
      </c>
      <c r="I340" s="48">
        <v>11</v>
      </c>
      <c r="J340" s="101">
        <v>0</v>
      </c>
      <c r="K340" s="101">
        <v>4</v>
      </c>
      <c r="L340" s="101">
        <v>9</v>
      </c>
      <c r="M340" s="101">
        <v>25</v>
      </c>
      <c r="N340" s="101">
        <v>0</v>
      </c>
      <c r="O340" s="169"/>
      <c r="P340" s="167"/>
      <c r="Q340" s="67">
        <f t="shared" si="66"/>
        <v>38</v>
      </c>
      <c r="R340" s="67">
        <f t="shared" si="67"/>
        <v>38</v>
      </c>
      <c r="S340" s="67">
        <f t="shared" si="68"/>
        <v>38</v>
      </c>
    </row>
    <row r="341" spans="1:19" ht="25.5">
      <c r="A341" s="33" t="s">
        <v>71</v>
      </c>
      <c r="B341" s="98">
        <v>22</v>
      </c>
      <c r="C341" s="99">
        <v>14</v>
      </c>
      <c r="D341" s="100" t="s">
        <v>177</v>
      </c>
      <c r="E341" s="48">
        <v>1</v>
      </c>
      <c r="F341" s="48">
        <v>5</v>
      </c>
      <c r="G341" s="48">
        <v>9</v>
      </c>
      <c r="H341" s="48">
        <v>0</v>
      </c>
      <c r="I341" s="48">
        <v>21</v>
      </c>
      <c r="J341" s="101">
        <v>0</v>
      </c>
      <c r="K341" s="101">
        <v>1</v>
      </c>
      <c r="L341" s="101">
        <v>30</v>
      </c>
      <c r="M341" s="101">
        <v>5</v>
      </c>
      <c r="N341" s="101">
        <v>0</v>
      </c>
      <c r="O341" s="168" t="s">
        <v>601</v>
      </c>
      <c r="P341" s="166" t="s">
        <v>220</v>
      </c>
      <c r="Q341" s="67">
        <f t="shared" si="66"/>
        <v>36</v>
      </c>
      <c r="R341" s="67">
        <f t="shared" si="67"/>
        <v>36</v>
      </c>
      <c r="S341" s="67">
        <f t="shared" si="68"/>
        <v>36</v>
      </c>
    </row>
    <row r="342" spans="1:19" ht="38.25">
      <c r="A342" s="68" t="s">
        <v>370</v>
      </c>
      <c r="B342" s="98">
        <v>17</v>
      </c>
      <c r="C342" s="99">
        <v>11</v>
      </c>
      <c r="D342" s="100" t="s">
        <v>177</v>
      </c>
      <c r="E342" s="48">
        <v>1</v>
      </c>
      <c r="F342" s="48">
        <v>4</v>
      </c>
      <c r="G342" s="48">
        <v>6</v>
      </c>
      <c r="H342" s="48">
        <v>1</v>
      </c>
      <c r="I342" s="48">
        <v>16</v>
      </c>
      <c r="J342" s="101">
        <v>0</v>
      </c>
      <c r="K342" s="101">
        <v>0</v>
      </c>
      <c r="L342" s="101">
        <v>24</v>
      </c>
      <c r="M342" s="101">
        <v>4</v>
      </c>
      <c r="N342" s="101">
        <v>0</v>
      </c>
      <c r="O342" s="169"/>
      <c r="P342" s="167"/>
      <c r="Q342" s="67">
        <f t="shared" si="66"/>
        <v>28</v>
      </c>
      <c r="R342" s="67">
        <f t="shared" si="67"/>
        <v>28</v>
      </c>
      <c r="S342" s="67">
        <f t="shared" si="68"/>
        <v>28</v>
      </c>
    </row>
    <row r="343" spans="1:19" ht="25.5">
      <c r="A343" s="33" t="s">
        <v>71</v>
      </c>
      <c r="B343" s="98">
        <v>65</v>
      </c>
      <c r="C343" s="99">
        <v>68</v>
      </c>
      <c r="D343" s="100" t="s">
        <v>177</v>
      </c>
      <c r="E343" s="48">
        <v>6</v>
      </c>
      <c r="F343" s="48">
        <v>31</v>
      </c>
      <c r="G343" s="48">
        <v>32</v>
      </c>
      <c r="H343" s="48">
        <v>14</v>
      </c>
      <c r="I343" s="48">
        <v>50</v>
      </c>
      <c r="J343" s="101">
        <v>0</v>
      </c>
      <c r="K343" s="101">
        <v>10</v>
      </c>
      <c r="L343" s="101">
        <v>116</v>
      </c>
      <c r="M343" s="101">
        <v>7</v>
      </c>
      <c r="N343" s="101">
        <v>0</v>
      </c>
      <c r="O343" s="168" t="s">
        <v>643</v>
      </c>
      <c r="P343" s="166" t="s">
        <v>220</v>
      </c>
      <c r="Q343" s="67">
        <f t="shared" si="66"/>
        <v>133</v>
      </c>
      <c r="R343" s="67">
        <f t="shared" si="67"/>
        <v>133</v>
      </c>
      <c r="S343" s="67">
        <f t="shared" si="68"/>
        <v>133</v>
      </c>
    </row>
    <row r="344" spans="1:19" ht="38.25">
      <c r="A344" s="68" t="s">
        <v>370</v>
      </c>
      <c r="B344" s="98">
        <v>82</v>
      </c>
      <c r="C344" s="99">
        <v>90</v>
      </c>
      <c r="D344" s="100" t="s">
        <v>177</v>
      </c>
      <c r="E344" s="48">
        <v>12</v>
      </c>
      <c r="F344" s="48">
        <v>36</v>
      </c>
      <c r="G344" s="48">
        <v>50</v>
      </c>
      <c r="H344" s="48">
        <v>13</v>
      </c>
      <c r="I344" s="48">
        <v>61</v>
      </c>
      <c r="J344" s="101">
        <v>0</v>
      </c>
      <c r="K344" s="101">
        <v>12</v>
      </c>
      <c r="L344" s="101">
        <v>150</v>
      </c>
      <c r="M344" s="101">
        <v>10</v>
      </c>
      <c r="N344" s="101">
        <v>0</v>
      </c>
      <c r="O344" s="169"/>
      <c r="P344" s="167"/>
      <c r="Q344" s="67">
        <f t="shared" si="66"/>
        <v>172</v>
      </c>
      <c r="R344" s="67">
        <f t="shared" si="67"/>
        <v>172</v>
      </c>
      <c r="S344" s="67">
        <f t="shared" si="68"/>
        <v>172</v>
      </c>
    </row>
    <row r="345" spans="1:19" ht="25.5">
      <c r="A345" s="33" t="s">
        <v>71</v>
      </c>
      <c r="B345" s="98">
        <v>5</v>
      </c>
      <c r="C345" s="99">
        <v>13</v>
      </c>
      <c r="D345" s="100" t="s">
        <v>177</v>
      </c>
      <c r="E345" s="48">
        <v>0</v>
      </c>
      <c r="F345" s="48">
        <v>6</v>
      </c>
      <c r="G345" s="48">
        <v>7</v>
      </c>
      <c r="H345" s="48">
        <v>0</v>
      </c>
      <c r="I345" s="48">
        <v>5</v>
      </c>
      <c r="J345" s="101">
        <v>0</v>
      </c>
      <c r="K345" s="101">
        <v>1</v>
      </c>
      <c r="L345" s="101">
        <v>17</v>
      </c>
      <c r="M345" s="101">
        <v>0</v>
      </c>
      <c r="N345" s="101">
        <v>0</v>
      </c>
      <c r="O345" s="168" t="s">
        <v>644</v>
      </c>
      <c r="P345" s="166" t="s">
        <v>220</v>
      </c>
      <c r="Q345" s="67">
        <f t="shared" si="66"/>
        <v>18</v>
      </c>
      <c r="R345" s="67">
        <f t="shared" si="67"/>
        <v>18</v>
      </c>
      <c r="S345" s="67">
        <f t="shared" si="68"/>
        <v>18</v>
      </c>
    </row>
    <row r="346" spans="1:19" ht="38.25">
      <c r="A346" s="68" t="s">
        <v>370</v>
      </c>
      <c r="B346" s="98">
        <v>7</v>
      </c>
      <c r="C346" s="99">
        <v>5</v>
      </c>
      <c r="D346" s="100" t="s">
        <v>177</v>
      </c>
      <c r="E346" s="48">
        <v>0</v>
      </c>
      <c r="F346" s="48">
        <v>0</v>
      </c>
      <c r="G346" s="48">
        <v>5</v>
      </c>
      <c r="H346" s="48">
        <v>4</v>
      </c>
      <c r="I346" s="48">
        <v>3</v>
      </c>
      <c r="J346" s="101">
        <v>0</v>
      </c>
      <c r="K346" s="101">
        <v>0</v>
      </c>
      <c r="L346" s="101">
        <v>12</v>
      </c>
      <c r="M346" s="101">
        <v>0</v>
      </c>
      <c r="N346" s="101">
        <v>0</v>
      </c>
      <c r="O346" s="169"/>
      <c r="P346" s="167"/>
      <c r="Q346" s="67">
        <f t="shared" si="66"/>
        <v>12</v>
      </c>
      <c r="R346" s="67">
        <f t="shared" si="67"/>
        <v>12</v>
      </c>
      <c r="S346" s="67">
        <f t="shared" si="68"/>
        <v>12</v>
      </c>
    </row>
    <row r="347" spans="1:19" ht="25.5">
      <c r="A347" s="33" t="s">
        <v>71</v>
      </c>
      <c r="B347" s="98">
        <v>16</v>
      </c>
      <c r="C347" s="99">
        <v>22</v>
      </c>
      <c r="D347" s="100" t="s">
        <v>177</v>
      </c>
      <c r="E347" s="48">
        <v>0</v>
      </c>
      <c r="F347" s="48">
        <v>7</v>
      </c>
      <c r="G347" s="48">
        <v>16</v>
      </c>
      <c r="H347" s="48">
        <v>6</v>
      </c>
      <c r="I347" s="48">
        <v>9</v>
      </c>
      <c r="J347" s="101">
        <v>0</v>
      </c>
      <c r="K347" s="101">
        <v>0</v>
      </c>
      <c r="L347" s="101">
        <v>2</v>
      </c>
      <c r="M347" s="101">
        <v>36</v>
      </c>
      <c r="N347" s="101">
        <v>0</v>
      </c>
      <c r="O347" s="168" t="s">
        <v>645</v>
      </c>
      <c r="P347" s="166" t="s">
        <v>220</v>
      </c>
      <c r="Q347" s="67">
        <f t="shared" si="66"/>
        <v>38</v>
      </c>
      <c r="R347" s="67">
        <f t="shared" si="67"/>
        <v>38</v>
      </c>
      <c r="S347" s="67">
        <f t="shared" si="68"/>
        <v>38</v>
      </c>
    </row>
    <row r="348" spans="1:19" ht="38.25">
      <c r="A348" s="68" t="s">
        <v>370</v>
      </c>
      <c r="B348" s="98">
        <v>25</v>
      </c>
      <c r="C348" s="99">
        <v>30</v>
      </c>
      <c r="D348" s="100" t="s">
        <v>177</v>
      </c>
      <c r="E348" s="48">
        <v>1</v>
      </c>
      <c r="F348" s="48">
        <v>7</v>
      </c>
      <c r="G348" s="48">
        <v>18</v>
      </c>
      <c r="H348" s="48">
        <v>4</v>
      </c>
      <c r="I348" s="48">
        <v>25</v>
      </c>
      <c r="J348" s="101">
        <v>0</v>
      </c>
      <c r="K348" s="101">
        <v>0</v>
      </c>
      <c r="L348" s="101">
        <v>17</v>
      </c>
      <c r="M348" s="101">
        <v>38</v>
      </c>
      <c r="N348" s="101">
        <v>0</v>
      </c>
      <c r="O348" s="169"/>
      <c r="P348" s="167"/>
      <c r="Q348" s="67">
        <f t="shared" si="66"/>
        <v>55</v>
      </c>
      <c r="R348" s="67">
        <f t="shared" si="67"/>
        <v>55</v>
      </c>
      <c r="S348" s="67">
        <f t="shared" si="68"/>
        <v>55</v>
      </c>
    </row>
    <row r="349" spans="1:19" ht="25.5">
      <c r="A349" s="33" t="s">
        <v>71</v>
      </c>
      <c r="B349" s="98">
        <v>36</v>
      </c>
      <c r="C349" s="99">
        <v>28</v>
      </c>
      <c r="D349" s="100" t="s">
        <v>177</v>
      </c>
      <c r="E349" s="48">
        <v>2</v>
      </c>
      <c r="F349" s="48">
        <v>20</v>
      </c>
      <c r="G349" s="48">
        <v>29</v>
      </c>
      <c r="H349" s="48">
        <v>4</v>
      </c>
      <c r="I349" s="48">
        <v>9</v>
      </c>
      <c r="J349" s="101">
        <v>0</v>
      </c>
      <c r="K349" s="101">
        <v>0</v>
      </c>
      <c r="L349" s="101">
        <v>42</v>
      </c>
      <c r="M349" s="101">
        <v>22</v>
      </c>
      <c r="N349" s="101">
        <v>0</v>
      </c>
      <c r="O349" s="168" t="s">
        <v>646</v>
      </c>
      <c r="P349" s="166" t="s">
        <v>220</v>
      </c>
      <c r="Q349" s="67">
        <f t="shared" si="66"/>
        <v>64</v>
      </c>
      <c r="R349" s="67">
        <f t="shared" si="67"/>
        <v>64</v>
      </c>
      <c r="S349" s="67">
        <f t="shared" si="68"/>
        <v>64</v>
      </c>
    </row>
    <row r="350" spans="1:19" ht="38.25">
      <c r="A350" s="68" t="s">
        <v>370</v>
      </c>
      <c r="B350" s="98">
        <v>25</v>
      </c>
      <c r="C350" s="99">
        <v>20</v>
      </c>
      <c r="D350" s="100" t="s">
        <v>177</v>
      </c>
      <c r="E350" s="48">
        <v>1</v>
      </c>
      <c r="F350" s="48">
        <v>15</v>
      </c>
      <c r="G350" s="48">
        <v>23</v>
      </c>
      <c r="H350" s="48">
        <v>3</v>
      </c>
      <c r="I350" s="48">
        <v>3</v>
      </c>
      <c r="J350" s="101">
        <v>0</v>
      </c>
      <c r="K350" s="101">
        <v>0</v>
      </c>
      <c r="L350" s="101">
        <v>30</v>
      </c>
      <c r="M350" s="101">
        <v>15</v>
      </c>
      <c r="N350" s="101">
        <v>0</v>
      </c>
      <c r="O350" s="169"/>
      <c r="P350" s="167"/>
      <c r="Q350" s="67">
        <f t="shared" si="66"/>
        <v>45</v>
      </c>
      <c r="R350" s="67">
        <f t="shared" si="67"/>
        <v>45</v>
      </c>
      <c r="S350" s="67">
        <f t="shared" si="68"/>
        <v>45</v>
      </c>
    </row>
    <row r="351" spans="1:19" ht="25.5">
      <c r="A351" s="33" t="s">
        <v>71</v>
      </c>
      <c r="B351" s="98">
        <v>59</v>
      </c>
      <c r="C351" s="99">
        <v>43</v>
      </c>
      <c r="D351" s="100" t="s">
        <v>177</v>
      </c>
      <c r="E351" s="48">
        <v>1</v>
      </c>
      <c r="F351" s="48">
        <v>21</v>
      </c>
      <c r="G351" s="48">
        <v>42</v>
      </c>
      <c r="H351" s="48">
        <v>8</v>
      </c>
      <c r="I351" s="48">
        <v>30</v>
      </c>
      <c r="J351" s="101">
        <v>0</v>
      </c>
      <c r="K351" s="101">
        <v>2</v>
      </c>
      <c r="L351" s="101">
        <v>92</v>
      </c>
      <c r="M351" s="101">
        <v>8</v>
      </c>
      <c r="N351" s="101">
        <v>0</v>
      </c>
      <c r="O351" s="168" t="s">
        <v>647</v>
      </c>
      <c r="P351" s="166" t="s">
        <v>220</v>
      </c>
      <c r="Q351" s="67">
        <f t="shared" si="66"/>
        <v>102</v>
      </c>
      <c r="R351" s="67">
        <f t="shared" si="67"/>
        <v>102</v>
      </c>
      <c r="S351" s="67">
        <f t="shared" si="68"/>
        <v>102</v>
      </c>
    </row>
    <row r="352" spans="1:19" ht="38.25">
      <c r="A352" s="68" t="s">
        <v>370</v>
      </c>
      <c r="B352" s="98">
        <v>49</v>
      </c>
      <c r="C352" s="99">
        <v>39</v>
      </c>
      <c r="D352" s="100" t="s">
        <v>177</v>
      </c>
      <c r="E352" s="48">
        <v>1</v>
      </c>
      <c r="F352" s="48">
        <v>23</v>
      </c>
      <c r="G352" s="48">
        <v>33</v>
      </c>
      <c r="H352" s="48">
        <v>4</v>
      </c>
      <c r="I352" s="48">
        <v>27</v>
      </c>
      <c r="J352" s="101">
        <v>0</v>
      </c>
      <c r="K352" s="101">
        <v>1</v>
      </c>
      <c r="L352" s="101">
        <v>76</v>
      </c>
      <c r="M352" s="101">
        <v>11</v>
      </c>
      <c r="N352" s="101">
        <v>0</v>
      </c>
      <c r="O352" s="169"/>
      <c r="P352" s="167"/>
      <c r="Q352" s="67">
        <f t="shared" si="66"/>
        <v>88</v>
      </c>
      <c r="R352" s="67">
        <f t="shared" si="67"/>
        <v>88</v>
      </c>
      <c r="S352" s="67">
        <f t="shared" si="68"/>
        <v>88</v>
      </c>
    </row>
    <row r="353" spans="1:19" ht="25.5">
      <c r="A353" s="33" t="s">
        <v>71</v>
      </c>
      <c r="B353" s="98">
        <v>36</v>
      </c>
      <c r="C353" s="99">
        <v>21</v>
      </c>
      <c r="D353" s="100" t="s">
        <v>177</v>
      </c>
      <c r="E353" s="48">
        <v>3</v>
      </c>
      <c r="F353" s="48">
        <v>9</v>
      </c>
      <c r="G353" s="48">
        <v>20</v>
      </c>
      <c r="H353" s="48">
        <v>2</v>
      </c>
      <c r="I353" s="48">
        <v>23</v>
      </c>
      <c r="J353" s="101">
        <v>0</v>
      </c>
      <c r="K353" s="101">
        <v>0</v>
      </c>
      <c r="L353" s="101">
        <v>20</v>
      </c>
      <c r="M353" s="101">
        <v>37</v>
      </c>
      <c r="N353" s="101">
        <v>0</v>
      </c>
      <c r="O353" s="168" t="s">
        <v>648</v>
      </c>
      <c r="P353" s="166" t="s">
        <v>220</v>
      </c>
      <c r="Q353" s="67">
        <f t="shared" si="66"/>
        <v>57</v>
      </c>
      <c r="R353" s="67">
        <f t="shared" si="67"/>
        <v>57</v>
      </c>
      <c r="S353" s="67">
        <f t="shared" si="68"/>
        <v>57</v>
      </c>
    </row>
    <row r="354" spans="1:19" ht="38.25">
      <c r="A354" s="68" t="s">
        <v>370</v>
      </c>
      <c r="B354" s="98">
        <v>30</v>
      </c>
      <c r="C354" s="99">
        <v>19</v>
      </c>
      <c r="D354" s="100" t="s">
        <v>177</v>
      </c>
      <c r="E354" s="48">
        <v>3</v>
      </c>
      <c r="F354" s="48">
        <v>8</v>
      </c>
      <c r="G354" s="48">
        <v>18</v>
      </c>
      <c r="H354" s="48">
        <v>3</v>
      </c>
      <c r="I354" s="48">
        <v>17</v>
      </c>
      <c r="J354" s="101">
        <v>0</v>
      </c>
      <c r="K354" s="101">
        <v>1</v>
      </c>
      <c r="L354" s="101">
        <v>14</v>
      </c>
      <c r="M354" s="101">
        <v>34</v>
      </c>
      <c r="N354" s="101">
        <v>0</v>
      </c>
      <c r="O354" s="169"/>
      <c r="P354" s="167"/>
      <c r="Q354" s="67">
        <f t="shared" si="66"/>
        <v>49</v>
      </c>
      <c r="R354" s="67">
        <f t="shared" si="67"/>
        <v>49</v>
      </c>
      <c r="S354" s="67">
        <f t="shared" si="68"/>
        <v>49</v>
      </c>
    </row>
    <row r="355" spans="1:19" ht="25.5">
      <c r="A355" s="33" t="s">
        <v>71</v>
      </c>
      <c r="B355" s="98">
        <v>40</v>
      </c>
      <c r="C355" s="99">
        <v>26</v>
      </c>
      <c r="D355" s="100" t="s">
        <v>177</v>
      </c>
      <c r="E355" s="48">
        <v>1</v>
      </c>
      <c r="F355" s="48">
        <v>17</v>
      </c>
      <c r="G355" s="48">
        <v>31</v>
      </c>
      <c r="H355" s="48">
        <v>6</v>
      </c>
      <c r="I355" s="48">
        <v>11</v>
      </c>
      <c r="J355" s="101">
        <v>0</v>
      </c>
      <c r="K355" s="101">
        <v>15</v>
      </c>
      <c r="L355" s="101">
        <v>42</v>
      </c>
      <c r="M355" s="101">
        <v>9</v>
      </c>
      <c r="N355" s="101">
        <v>0</v>
      </c>
      <c r="O355" s="168" t="s">
        <v>699</v>
      </c>
      <c r="P355" s="166" t="s">
        <v>220</v>
      </c>
      <c r="Q355" s="67">
        <f t="shared" si="66"/>
        <v>66</v>
      </c>
      <c r="R355" s="67">
        <f t="shared" si="67"/>
        <v>66</v>
      </c>
      <c r="S355" s="67">
        <f t="shared" si="68"/>
        <v>66</v>
      </c>
    </row>
    <row r="356" spans="1:19" ht="38.25">
      <c r="A356" s="68" t="s">
        <v>370</v>
      </c>
      <c r="B356" s="98">
        <v>31</v>
      </c>
      <c r="C356" s="99">
        <v>21</v>
      </c>
      <c r="D356" s="100" t="s">
        <v>177</v>
      </c>
      <c r="E356" s="48">
        <v>1</v>
      </c>
      <c r="F356" s="48">
        <v>14</v>
      </c>
      <c r="G356" s="48">
        <v>24</v>
      </c>
      <c r="H356" s="48">
        <v>4</v>
      </c>
      <c r="I356" s="48">
        <v>9</v>
      </c>
      <c r="J356" s="101">
        <v>0</v>
      </c>
      <c r="K356" s="101">
        <v>10</v>
      </c>
      <c r="L356" s="101">
        <v>28</v>
      </c>
      <c r="M356" s="101">
        <v>14</v>
      </c>
      <c r="N356" s="101">
        <v>0</v>
      </c>
      <c r="O356" s="169"/>
      <c r="P356" s="167"/>
      <c r="Q356" s="67">
        <f t="shared" si="66"/>
        <v>52</v>
      </c>
      <c r="R356" s="67">
        <f t="shared" si="67"/>
        <v>52</v>
      </c>
      <c r="S356" s="67">
        <f t="shared" si="68"/>
        <v>52</v>
      </c>
    </row>
    <row r="357" spans="1:19" ht="25.5">
      <c r="A357" s="33" t="s">
        <v>71</v>
      </c>
      <c r="B357" s="98">
        <v>28</v>
      </c>
      <c r="C357" s="99">
        <v>36</v>
      </c>
      <c r="D357" s="100" t="s">
        <v>177</v>
      </c>
      <c r="E357" s="101">
        <v>0</v>
      </c>
      <c r="F357" s="101">
        <v>6</v>
      </c>
      <c r="G357" s="101">
        <v>14</v>
      </c>
      <c r="H357" s="101">
        <v>0</v>
      </c>
      <c r="I357" s="101">
        <v>44</v>
      </c>
      <c r="J357" s="101">
        <v>0</v>
      </c>
      <c r="K357" s="101">
        <v>35</v>
      </c>
      <c r="L357" s="101">
        <v>26</v>
      </c>
      <c r="M357" s="101">
        <v>3</v>
      </c>
      <c r="N357" s="101">
        <v>0</v>
      </c>
      <c r="O357" s="168" t="s">
        <v>708</v>
      </c>
      <c r="P357" s="166" t="s">
        <v>220</v>
      </c>
      <c r="Q357" s="67">
        <f t="shared" ref="Q357:Q358" si="75">SUM(B357:C357)</f>
        <v>64</v>
      </c>
      <c r="R357" s="67">
        <f t="shared" ref="R357:R358" si="76">SUM(E357:I357)</f>
        <v>64</v>
      </c>
      <c r="S357" s="67">
        <f t="shared" ref="S357:S358" si="77">SUM(J357:N357)</f>
        <v>64</v>
      </c>
    </row>
    <row r="358" spans="1:19" ht="38.25">
      <c r="A358" s="68" t="s">
        <v>370</v>
      </c>
      <c r="B358" s="98">
        <v>33</v>
      </c>
      <c r="C358" s="99">
        <v>39</v>
      </c>
      <c r="D358" s="100" t="s">
        <v>177</v>
      </c>
      <c r="E358" s="101">
        <v>0</v>
      </c>
      <c r="F358" s="101">
        <v>8</v>
      </c>
      <c r="G358" s="101">
        <v>15</v>
      </c>
      <c r="H358" s="101">
        <v>2</v>
      </c>
      <c r="I358" s="101">
        <v>47</v>
      </c>
      <c r="J358" s="101">
        <v>0</v>
      </c>
      <c r="K358" s="101">
        <v>36</v>
      </c>
      <c r="L358" s="101">
        <v>33</v>
      </c>
      <c r="M358" s="101">
        <v>3</v>
      </c>
      <c r="N358" s="101">
        <v>0</v>
      </c>
      <c r="O358" s="169"/>
      <c r="P358" s="167"/>
      <c r="Q358" s="67">
        <f t="shared" si="75"/>
        <v>72</v>
      </c>
      <c r="R358" s="67">
        <f t="shared" si="76"/>
        <v>72</v>
      </c>
      <c r="S358" s="67">
        <f t="shared" si="77"/>
        <v>72</v>
      </c>
    </row>
    <row r="359" spans="1:19" ht="25.5">
      <c r="A359" s="33" t="s">
        <v>71</v>
      </c>
      <c r="B359" s="98">
        <v>12</v>
      </c>
      <c r="C359" s="99">
        <v>12</v>
      </c>
      <c r="D359" s="100" t="s">
        <v>177</v>
      </c>
      <c r="E359" s="101">
        <v>0</v>
      </c>
      <c r="F359" s="101">
        <v>4</v>
      </c>
      <c r="G359" s="101">
        <v>10</v>
      </c>
      <c r="H359" s="101">
        <v>1</v>
      </c>
      <c r="I359" s="101">
        <v>9</v>
      </c>
      <c r="J359" s="101">
        <v>0</v>
      </c>
      <c r="K359" s="101">
        <v>6</v>
      </c>
      <c r="L359" s="101">
        <v>15</v>
      </c>
      <c r="M359" s="101">
        <v>3</v>
      </c>
      <c r="N359" s="101">
        <v>0</v>
      </c>
      <c r="O359" s="168" t="s">
        <v>709</v>
      </c>
      <c r="P359" s="166" t="s">
        <v>220</v>
      </c>
      <c r="Q359" s="67">
        <f t="shared" ref="Q359:Q360" si="78">SUM(B359:C359)</f>
        <v>24</v>
      </c>
      <c r="R359" s="67">
        <f t="shared" ref="R359:R360" si="79">SUM(E359:I359)</f>
        <v>24</v>
      </c>
      <c r="S359" s="67">
        <f t="shared" ref="S359:S360" si="80">SUM(J359:N359)</f>
        <v>24</v>
      </c>
    </row>
    <row r="360" spans="1:19" ht="51" customHeight="1">
      <c r="A360" s="68" t="s">
        <v>370</v>
      </c>
      <c r="B360" s="98">
        <v>16</v>
      </c>
      <c r="C360" s="99">
        <v>14</v>
      </c>
      <c r="D360" s="100" t="s">
        <v>177</v>
      </c>
      <c r="E360" s="101">
        <v>0</v>
      </c>
      <c r="F360" s="101">
        <v>7</v>
      </c>
      <c r="G360" s="101">
        <v>10</v>
      </c>
      <c r="H360" s="101">
        <v>3</v>
      </c>
      <c r="I360" s="101">
        <v>10</v>
      </c>
      <c r="J360" s="101">
        <v>0</v>
      </c>
      <c r="K360" s="101">
        <v>6</v>
      </c>
      <c r="L360" s="101">
        <v>23</v>
      </c>
      <c r="M360" s="101">
        <v>1</v>
      </c>
      <c r="N360" s="101">
        <v>0</v>
      </c>
      <c r="O360" s="169"/>
      <c r="P360" s="167"/>
      <c r="Q360" s="67">
        <f t="shared" si="78"/>
        <v>30</v>
      </c>
      <c r="R360" s="67">
        <f t="shared" si="79"/>
        <v>30</v>
      </c>
      <c r="S360" s="67">
        <f t="shared" si="80"/>
        <v>30</v>
      </c>
    </row>
    <row r="361" spans="1:19" ht="25.5">
      <c r="A361" s="33" t="s">
        <v>71</v>
      </c>
      <c r="B361" s="98">
        <v>20</v>
      </c>
      <c r="C361" s="99">
        <v>11</v>
      </c>
      <c r="D361" s="100" t="s">
        <v>177</v>
      </c>
      <c r="E361" s="101">
        <v>5</v>
      </c>
      <c r="F361" s="101">
        <v>3</v>
      </c>
      <c r="G361" s="101">
        <v>5</v>
      </c>
      <c r="H361" s="101">
        <v>3</v>
      </c>
      <c r="I361" s="101">
        <v>15</v>
      </c>
      <c r="J361" s="101">
        <v>0</v>
      </c>
      <c r="K361" s="101">
        <v>8</v>
      </c>
      <c r="L361" s="101">
        <v>21</v>
      </c>
      <c r="M361" s="101">
        <v>2</v>
      </c>
      <c r="N361" s="101">
        <v>0</v>
      </c>
      <c r="O361" s="168" t="s">
        <v>712</v>
      </c>
      <c r="P361" s="166" t="s">
        <v>220</v>
      </c>
      <c r="Q361" s="67">
        <f t="shared" ref="Q361:Q362" si="81">SUM(B361:C361)</f>
        <v>31</v>
      </c>
      <c r="R361" s="67">
        <f t="shared" ref="R361:R362" si="82">SUM(E361:I361)</f>
        <v>31</v>
      </c>
      <c r="S361" s="67">
        <f t="shared" ref="S361:S362" si="83">SUM(J361:N361)</f>
        <v>31</v>
      </c>
    </row>
    <row r="362" spans="1:19" ht="38.25">
      <c r="A362" s="68" t="s">
        <v>370</v>
      </c>
      <c r="B362" s="98">
        <v>19</v>
      </c>
      <c r="C362" s="99">
        <v>9</v>
      </c>
      <c r="D362" s="100" t="s">
        <v>177</v>
      </c>
      <c r="E362" s="101">
        <v>3</v>
      </c>
      <c r="F362" s="101">
        <v>4</v>
      </c>
      <c r="G362" s="101">
        <v>5</v>
      </c>
      <c r="H362" s="101">
        <v>2</v>
      </c>
      <c r="I362" s="101">
        <v>14</v>
      </c>
      <c r="J362" s="101">
        <v>0</v>
      </c>
      <c r="K362" s="101">
        <v>9</v>
      </c>
      <c r="L362" s="101">
        <v>18</v>
      </c>
      <c r="M362" s="101">
        <v>1</v>
      </c>
      <c r="N362" s="101">
        <v>0</v>
      </c>
      <c r="O362" s="169"/>
      <c r="P362" s="167"/>
      <c r="Q362" s="67">
        <f t="shared" si="81"/>
        <v>28</v>
      </c>
      <c r="R362" s="67">
        <f t="shared" si="82"/>
        <v>28</v>
      </c>
      <c r="S362" s="67">
        <f t="shared" si="83"/>
        <v>28</v>
      </c>
    </row>
    <row r="363" spans="1:19" ht="25.5" customHeight="1">
      <c r="A363" s="33" t="s">
        <v>71</v>
      </c>
      <c r="B363" s="98">
        <v>6</v>
      </c>
      <c r="C363" s="99">
        <v>0</v>
      </c>
      <c r="D363" s="100" t="s">
        <v>177</v>
      </c>
      <c r="E363" s="101">
        <v>0</v>
      </c>
      <c r="F363" s="101">
        <v>1</v>
      </c>
      <c r="G363" s="101">
        <v>1</v>
      </c>
      <c r="H363" s="101">
        <v>0</v>
      </c>
      <c r="I363" s="101">
        <v>4</v>
      </c>
      <c r="J363" s="101">
        <v>0</v>
      </c>
      <c r="K363" s="101">
        <v>0</v>
      </c>
      <c r="L363" s="101">
        <v>5</v>
      </c>
      <c r="M363" s="101">
        <v>1</v>
      </c>
      <c r="N363" s="101">
        <v>0</v>
      </c>
      <c r="O363" s="168" t="s">
        <v>731</v>
      </c>
      <c r="P363" s="166" t="s">
        <v>220</v>
      </c>
      <c r="Q363" s="67">
        <f t="shared" ref="Q363:Q364" si="84">SUM(B363:C363)</f>
        <v>6</v>
      </c>
      <c r="R363" s="67">
        <f t="shared" ref="R363:R364" si="85">SUM(E363:I363)</f>
        <v>6</v>
      </c>
      <c r="S363" s="67">
        <f t="shared" ref="S363:S364" si="86">SUM(J363:N363)</f>
        <v>6</v>
      </c>
    </row>
    <row r="364" spans="1:19" ht="38.25">
      <c r="A364" s="68" t="s">
        <v>370</v>
      </c>
      <c r="B364" s="98">
        <v>5</v>
      </c>
      <c r="C364" s="99">
        <v>2</v>
      </c>
      <c r="D364" s="100" t="s">
        <v>177</v>
      </c>
      <c r="E364" s="101">
        <v>0</v>
      </c>
      <c r="F364" s="101">
        <v>1</v>
      </c>
      <c r="G364" s="101">
        <v>0</v>
      </c>
      <c r="H364" s="101">
        <v>0</v>
      </c>
      <c r="I364" s="101">
        <v>6</v>
      </c>
      <c r="J364" s="101">
        <v>0</v>
      </c>
      <c r="K364" s="101">
        <v>1</v>
      </c>
      <c r="L364" s="101">
        <v>4</v>
      </c>
      <c r="M364" s="101">
        <v>2</v>
      </c>
      <c r="N364" s="101">
        <v>0</v>
      </c>
      <c r="O364" s="169"/>
      <c r="P364" s="167"/>
      <c r="Q364" s="67">
        <f t="shared" si="84"/>
        <v>7</v>
      </c>
      <c r="R364" s="67">
        <f t="shared" si="85"/>
        <v>7</v>
      </c>
      <c r="S364" s="67">
        <f t="shared" si="86"/>
        <v>7</v>
      </c>
    </row>
    <row r="365" spans="1:19" ht="25.5">
      <c r="A365" s="33" t="s">
        <v>71</v>
      </c>
      <c r="B365" s="98">
        <v>12</v>
      </c>
      <c r="C365" s="99">
        <v>11</v>
      </c>
      <c r="D365" s="100" t="s">
        <v>177</v>
      </c>
      <c r="E365" s="101">
        <v>3</v>
      </c>
      <c r="F365" s="101">
        <v>6</v>
      </c>
      <c r="G365" s="101">
        <v>3</v>
      </c>
      <c r="H365" s="101">
        <v>0</v>
      </c>
      <c r="I365" s="101">
        <v>11</v>
      </c>
      <c r="J365" s="101">
        <v>0</v>
      </c>
      <c r="K365" s="101">
        <v>9</v>
      </c>
      <c r="L365" s="101">
        <v>12</v>
      </c>
      <c r="M365" s="101">
        <v>2</v>
      </c>
      <c r="N365" s="101">
        <v>0</v>
      </c>
      <c r="O365" s="168" t="s">
        <v>744</v>
      </c>
      <c r="P365" s="166" t="s">
        <v>220</v>
      </c>
      <c r="Q365" s="67">
        <f t="shared" ref="Q365:Q366" si="87">SUM(B365:C365)</f>
        <v>23</v>
      </c>
      <c r="R365" s="67">
        <f t="shared" ref="R365:R366" si="88">SUM(E365:I365)</f>
        <v>23</v>
      </c>
      <c r="S365" s="67">
        <f t="shared" ref="S365:S366" si="89">SUM(J365:N365)</f>
        <v>23</v>
      </c>
    </row>
    <row r="366" spans="1:19" ht="38.25">
      <c r="A366" s="68" t="s">
        <v>370</v>
      </c>
      <c r="B366" s="98">
        <v>10</v>
      </c>
      <c r="C366" s="99">
        <v>6</v>
      </c>
      <c r="D366" s="100" t="s">
        <v>177</v>
      </c>
      <c r="E366" s="101">
        <v>2</v>
      </c>
      <c r="F366" s="101">
        <v>2</v>
      </c>
      <c r="G366" s="101">
        <v>0</v>
      </c>
      <c r="H366" s="101">
        <v>0</v>
      </c>
      <c r="I366" s="101">
        <v>12</v>
      </c>
      <c r="J366" s="101">
        <v>0</v>
      </c>
      <c r="K366" s="101">
        <v>3</v>
      </c>
      <c r="L366" s="101">
        <v>11</v>
      </c>
      <c r="M366" s="101">
        <v>2</v>
      </c>
      <c r="N366" s="101">
        <v>0</v>
      </c>
      <c r="O366" s="169"/>
      <c r="P366" s="167"/>
      <c r="Q366" s="67">
        <f t="shared" si="87"/>
        <v>16</v>
      </c>
      <c r="R366" s="67">
        <f t="shared" si="88"/>
        <v>16</v>
      </c>
      <c r="S366" s="67">
        <f t="shared" si="89"/>
        <v>16</v>
      </c>
    </row>
    <row r="367" spans="1:19" ht="25.5">
      <c r="A367" s="33" t="s">
        <v>71</v>
      </c>
      <c r="B367" s="98">
        <v>108</v>
      </c>
      <c r="C367" s="99">
        <v>71</v>
      </c>
      <c r="D367" s="100" t="s">
        <v>177</v>
      </c>
      <c r="E367" s="48">
        <v>2</v>
      </c>
      <c r="F367" s="48">
        <v>42</v>
      </c>
      <c r="G367" s="48">
        <v>70</v>
      </c>
      <c r="H367" s="48">
        <v>15</v>
      </c>
      <c r="I367" s="48">
        <v>50</v>
      </c>
      <c r="J367" s="101">
        <v>0</v>
      </c>
      <c r="K367" s="101">
        <v>0</v>
      </c>
      <c r="L367" s="101">
        <v>159</v>
      </c>
      <c r="M367" s="101">
        <v>20</v>
      </c>
      <c r="N367" s="101">
        <v>0</v>
      </c>
      <c r="O367" s="168" t="s">
        <v>316</v>
      </c>
      <c r="P367" s="166" t="s">
        <v>222</v>
      </c>
      <c r="Q367" s="67">
        <f t="shared" si="66"/>
        <v>179</v>
      </c>
      <c r="R367" s="67">
        <f t="shared" si="67"/>
        <v>179</v>
      </c>
      <c r="S367" s="67">
        <f t="shared" si="68"/>
        <v>179</v>
      </c>
    </row>
    <row r="368" spans="1:19" ht="38.25">
      <c r="A368" s="68" t="s">
        <v>370</v>
      </c>
      <c r="B368" s="98">
        <v>118</v>
      </c>
      <c r="C368" s="99">
        <v>75</v>
      </c>
      <c r="D368" s="100" t="s">
        <v>177</v>
      </c>
      <c r="E368" s="48">
        <v>1</v>
      </c>
      <c r="F368" s="48">
        <v>44</v>
      </c>
      <c r="G368" s="48">
        <v>72</v>
      </c>
      <c r="H368" s="48">
        <v>17</v>
      </c>
      <c r="I368" s="48">
        <v>59</v>
      </c>
      <c r="J368" s="101">
        <v>0</v>
      </c>
      <c r="K368" s="101">
        <v>1</v>
      </c>
      <c r="L368" s="101">
        <v>173</v>
      </c>
      <c r="M368" s="101">
        <v>19</v>
      </c>
      <c r="N368" s="101">
        <v>0</v>
      </c>
      <c r="O368" s="169"/>
      <c r="P368" s="167"/>
      <c r="Q368" s="67">
        <f t="shared" si="66"/>
        <v>193</v>
      </c>
      <c r="R368" s="67">
        <f t="shared" si="67"/>
        <v>193</v>
      </c>
      <c r="S368" s="67">
        <f t="shared" si="68"/>
        <v>193</v>
      </c>
    </row>
    <row r="369" spans="1:19" ht="25.5">
      <c r="A369" s="33" t="s">
        <v>71</v>
      </c>
      <c r="B369" s="98">
        <v>52</v>
      </c>
      <c r="C369" s="99">
        <v>41</v>
      </c>
      <c r="D369" s="100" t="s">
        <v>177</v>
      </c>
      <c r="E369" s="48">
        <v>3</v>
      </c>
      <c r="F369" s="48">
        <v>32</v>
      </c>
      <c r="G369" s="48">
        <v>24</v>
      </c>
      <c r="H369" s="48">
        <v>1</v>
      </c>
      <c r="I369" s="48">
        <v>33</v>
      </c>
      <c r="J369" s="101">
        <v>0</v>
      </c>
      <c r="K369" s="101">
        <v>2</v>
      </c>
      <c r="L369" s="101">
        <v>59</v>
      </c>
      <c r="M369" s="101">
        <v>32</v>
      </c>
      <c r="N369" s="101">
        <v>0</v>
      </c>
      <c r="O369" s="168" t="s">
        <v>433</v>
      </c>
      <c r="P369" s="166" t="s">
        <v>222</v>
      </c>
      <c r="Q369" s="67">
        <f t="shared" si="66"/>
        <v>93</v>
      </c>
      <c r="R369" s="67">
        <f t="shared" si="67"/>
        <v>93</v>
      </c>
      <c r="S369" s="67">
        <f t="shared" si="68"/>
        <v>93</v>
      </c>
    </row>
    <row r="370" spans="1:19" ht="38.25">
      <c r="A370" s="68" t="s">
        <v>370</v>
      </c>
      <c r="B370" s="98">
        <v>51</v>
      </c>
      <c r="C370" s="99">
        <v>37</v>
      </c>
      <c r="D370" s="100" t="s">
        <v>177</v>
      </c>
      <c r="E370" s="48">
        <v>4</v>
      </c>
      <c r="F370" s="48">
        <v>30</v>
      </c>
      <c r="G370" s="48">
        <v>27</v>
      </c>
      <c r="H370" s="48">
        <v>1</v>
      </c>
      <c r="I370" s="48">
        <v>26</v>
      </c>
      <c r="J370" s="101">
        <v>0</v>
      </c>
      <c r="K370" s="101">
        <v>2</v>
      </c>
      <c r="L370" s="101">
        <v>51</v>
      </c>
      <c r="M370" s="101">
        <v>35</v>
      </c>
      <c r="N370" s="101">
        <v>0</v>
      </c>
      <c r="O370" s="169"/>
      <c r="P370" s="167"/>
      <c r="Q370" s="67">
        <f t="shared" si="66"/>
        <v>88</v>
      </c>
      <c r="R370" s="67">
        <f t="shared" si="67"/>
        <v>88</v>
      </c>
      <c r="S370" s="67">
        <f t="shared" si="68"/>
        <v>88</v>
      </c>
    </row>
    <row r="371" spans="1:19" ht="25.5">
      <c r="A371" s="33" t="s">
        <v>71</v>
      </c>
      <c r="B371" s="98">
        <v>56</v>
      </c>
      <c r="C371" s="99">
        <v>44</v>
      </c>
      <c r="D371" s="100" t="s">
        <v>177</v>
      </c>
      <c r="E371" s="48">
        <v>0</v>
      </c>
      <c r="F371" s="48">
        <v>26</v>
      </c>
      <c r="G371" s="48">
        <v>38</v>
      </c>
      <c r="H371" s="48">
        <v>7</v>
      </c>
      <c r="I371" s="48">
        <v>29</v>
      </c>
      <c r="J371" s="101">
        <v>0</v>
      </c>
      <c r="K371" s="101">
        <v>0</v>
      </c>
      <c r="L371" s="101">
        <v>22</v>
      </c>
      <c r="M371" s="101">
        <v>78</v>
      </c>
      <c r="N371" s="101">
        <v>0</v>
      </c>
      <c r="O371" s="168" t="s">
        <v>436</v>
      </c>
      <c r="P371" s="166" t="s">
        <v>222</v>
      </c>
      <c r="Q371" s="67">
        <f t="shared" si="66"/>
        <v>100</v>
      </c>
      <c r="R371" s="67">
        <f t="shared" si="67"/>
        <v>100</v>
      </c>
      <c r="S371" s="67">
        <f t="shared" si="68"/>
        <v>100</v>
      </c>
    </row>
    <row r="372" spans="1:19" ht="38.25">
      <c r="A372" s="68" t="s">
        <v>370</v>
      </c>
      <c r="B372" s="98">
        <v>51</v>
      </c>
      <c r="C372" s="99">
        <v>37</v>
      </c>
      <c r="D372" s="100" t="s">
        <v>177</v>
      </c>
      <c r="E372" s="48">
        <v>1</v>
      </c>
      <c r="F372" s="48">
        <v>25</v>
      </c>
      <c r="G372" s="48">
        <v>35</v>
      </c>
      <c r="H372" s="48">
        <v>6</v>
      </c>
      <c r="I372" s="48">
        <v>21</v>
      </c>
      <c r="J372" s="101">
        <v>0</v>
      </c>
      <c r="K372" s="101">
        <v>0</v>
      </c>
      <c r="L372" s="101">
        <v>23</v>
      </c>
      <c r="M372" s="101">
        <v>65</v>
      </c>
      <c r="N372" s="101">
        <v>0</v>
      </c>
      <c r="O372" s="169"/>
      <c r="P372" s="167"/>
      <c r="Q372" s="67">
        <f t="shared" si="66"/>
        <v>88</v>
      </c>
      <c r="R372" s="67">
        <f t="shared" si="67"/>
        <v>88</v>
      </c>
      <c r="S372" s="67">
        <f t="shared" si="68"/>
        <v>88</v>
      </c>
    </row>
    <row r="373" spans="1:19" ht="25.5">
      <c r="A373" s="33" t="s">
        <v>71</v>
      </c>
      <c r="B373" s="98">
        <v>17</v>
      </c>
      <c r="C373" s="99">
        <v>7</v>
      </c>
      <c r="D373" s="100" t="s">
        <v>177</v>
      </c>
      <c r="E373" s="48">
        <v>1</v>
      </c>
      <c r="F373" s="48">
        <v>7</v>
      </c>
      <c r="G373" s="48">
        <v>3</v>
      </c>
      <c r="H373" s="48">
        <v>1</v>
      </c>
      <c r="I373" s="48">
        <v>12</v>
      </c>
      <c r="J373" s="101">
        <v>0</v>
      </c>
      <c r="K373" s="101">
        <v>3</v>
      </c>
      <c r="L373" s="101">
        <v>16</v>
      </c>
      <c r="M373" s="101">
        <v>5</v>
      </c>
      <c r="N373" s="101">
        <v>0</v>
      </c>
      <c r="O373" s="168" t="s">
        <v>582</v>
      </c>
      <c r="P373" s="166" t="s">
        <v>222</v>
      </c>
      <c r="Q373" s="67">
        <f t="shared" si="66"/>
        <v>24</v>
      </c>
      <c r="R373" s="67">
        <f t="shared" si="67"/>
        <v>24</v>
      </c>
      <c r="S373" s="67">
        <f t="shared" si="68"/>
        <v>24</v>
      </c>
    </row>
    <row r="374" spans="1:19" ht="38.25">
      <c r="A374" s="68" t="s">
        <v>370</v>
      </c>
      <c r="B374" s="98">
        <v>13</v>
      </c>
      <c r="C374" s="99">
        <v>6</v>
      </c>
      <c r="D374" s="100" t="s">
        <v>177</v>
      </c>
      <c r="E374" s="48">
        <v>1</v>
      </c>
      <c r="F374" s="48">
        <v>4</v>
      </c>
      <c r="G374" s="48">
        <v>2</v>
      </c>
      <c r="H374" s="48">
        <v>1</v>
      </c>
      <c r="I374" s="48">
        <v>11</v>
      </c>
      <c r="J374" s="101">
        <v>0</v>
      </c>
      <c r="K374" s="101">
        <v>3</v>
      </c>
      <c r="L374" s="101">
        <v>12</v>
      </c>
      <c r="M374" s="101">
        <v>4</v>
      </c>
      <c r="N374" s="101">
        <v>0</v>
      </c>
      <c r="O374" s="169"/>
      <c r="P374" s="167"/>
      <c r="Q374" s="67">
        <f t="shared" si="66"/>
        <v>19</v>
      </c>
      <c r="R374" s="67">
        <f t="shared" si="67"/>
        <v>19</v>
      </c>
      <c r="S374" s="67">
        <f t="shared" si="68"/>
        <v>19</v>
      </c>
    </row>
    <row r="375" spans="1:19" ht="33" customHeight="1">
      <c r="A375" s="33" t="s">
        <v>71</v>
      </c>
      <c r="B375" s="98">
        <v>47</v>
      </c>
      <c r="C375" s="99">
        <v>61</v>
      </c>
      <c r="D375" s="100" t="s">
        <v>177</v>
      </c>
      <c r="E375" s="48">
        <v>0</v>
      </c>
      <c r="F375" s="48">
        <v>28</v>
      </c>
      <c r="G375" s="48">
        <v>35</v>
      </c>
      <c r="H375" s="48">
        <v>2</v>
      </c>
      <c r="I375" s="48">
        <v>43</v>
      </c>
      <c r="J375" s="101">
        <v>0</v>
      </c>
      <c r="K375" s="101">
        <v>0</v>
      </c>
      <c r="L375" s="101">
        <v>94</v>
      </c>
      <c r="M375" s="101">
        <v>14</v>
      </c>
      <c r="N375" s="101">
        <v>0</v>
      </c>
      <c r="O375" s="168" t="s">
        <v>583</v>
      </c>
      <c r="P375" s="166" t="s">
        <v>222</v>
      </c>
      <c r="Q375" s="67">
        <f t="shared" si="66"/>
        <v>108</v>
      </c>
      <c r="R375" s="67">
        <f t="shared" si="67"/>
        <v>108</v>
      </c>
      <c r="S375" s="67">
        <f t="shared" si="68"/>
        <v>108</v>
      </c>
    </row>
    <row r="376" spans="1:19" ht="38.25">
      <c r="A376" s="68" t="s">
        <v>370</v>
      </c>
      <c r="B376" s="98">
        <v>32</v>
      </c>
      <c r="C376" s="99">
        <v>32</v>
      </c>
      <c r="D376" s="100" t="s">
        <v>177</v>
      </c>
      <c r="E376" s="48">
        <v>0</v>
      </c>
      <c r="F376" s="48">
        <v>12</v>
      </c>
      <c r="G376" s="48">
        <v>13</v>
      </c>
      <c r="H376" s="48">
        <v>0</v>
      </c>
      <c r="I376" s="48">
        <v>39</v>
      </c>
      <c r="J376" s="101">
        <v>0</v>
      </c>
      <c r="K376" s="101">
        <v>0</v>
      </c>
      <c r="L376" s="101">
        <v>56</v>
      </c>
      <c r="M376" s="101">
        <v>8</v>
      </c>
      <c r="N376" s="101">
        <v>0</v>
      </c>
      <c r="O376" s="169"/>
      <c r="P376" s="167"/>
      <c r="Q376" s="67">
        <f t="shared" si="66"/>
        <v>64</v>
      </c>
      <c r="R376" s="67">
        <f t="shared" si="67"/>
        <v>64</v>
      </c>
      <c r="S376" s="67">
        <f t="shared" si="68"/>
        <v>64</v>
      </c>
    </row>
    <row r="377" spans="1:19" ht="35.25" customHeight="1">
      <c r="A377" s="36" t="s">
        <v>68</v>
      </c>
      <c r="B377" s="98">
        <v>112</v>
      </c>
      <c r="C377" s="99">
        <v>89</v>
      </c>
      <c r="D377" s="100" t="s">
        <v>177</v>
      </c>
      <c r="E377" s="48">
        <v>0</v>
      </c>
      <c r="F377" s="48">
        <v>47</v>
      </c>
      <c r="G377" s="48">
        <v>61</v>
      </c>
      <c r="H377" s="48">
        <v>14</v>
      </c>
      <c r="I377" s="48">
        <v>79</v>
      </c>
      <c r="J377" s="101">
        <v>0</v>
      </c>
      <c r="K377" s="101">
        <v>2</v>
      </c>
      <c r="L377" s="101">
        <v>173</v>
      </c>
      <c r="M377" s="101">
        <v>26</v>
      </c>
      <c r="N377" s="101">
        <v>0</v>
      </c>
      <c r="O377" s="168" t="s">
        <v>317</v>
      </c>
      <c r="P377" s="166" t="s">
        <v>222</v>
      </c>
      <c r="Q377" s="67">
        <f t="shared" si="66"/>
        <v>201</v>
      </c>
      <c r="R377" s="67">
        <f t="shared" si="67"/>
        <v>201</v>
      </c>
      <c r="S377" s="67">
        <f t="shared" si="68"/>
        <v>201</v>
      </c>
    </row>
    <row r="378" spans="1:19" ht="38.25">
      <c r="A378" s="36" t="s">
        <v>369</v>
      </c>
      <c r="B378" s="98">
        <v>111</v>
      </c>
      <c r="C378" s="99">
        <v>82</v>
      </c>
      <c r="D378" s="100" t="s">
        <v>177</v>
      </c>
      <c r="E378" s="48">
        <v>0</v>
      </c>
      <c r="F378" s="48">
        <v>50</v>
      </c>
      <c r="G378" s="48">
        <v>67</v>
      </c>
      <c r="H378" s="48">
        <v>12</v>
      </c>
      <c r="I378" s="48">
        <v>64</v>
      </c>
      <c r="J378" s="101">
        <v>0</v>
      </c>
      <c r="K378" s="101">
        <v>1</v>
      </c>
      <c r="L378" s="101">
        <v>168</v>
      </c>
      <c r="M378" s="101">
        <v>24</v>
      </c>
      <c r="N378" s="101">
        <v>0</v>
      </c>
      <c r="O378" s="169"/>
      <c r="P378" s="167"/>
      <c r="Q378" s="67">
        <f t="shared" si="66"/>
        <v>193</v>
      </c>
      <c r="R378" s="67">
        <f t="shared" si="67"/>
        <v>193</v>
      </c>
      <c r="S378" s="67">
        <f t="shared" si="68"/>
        <v>193</v>
      </c>
    </row>
    <row r="379" spans="1:19" ht="25.5">
      <c r="A379" s="36" t="s">
        <v>68</v>
      </c>
      <c r="B379" s="98">
        <v>35</v>
      </c>
      <c r="C379" s="99">
        <v>32</v>
      </c>
      <c r="D379" s="100" t="s">
        <v>177</v>
      </c>
      <c r="E379" s="48">
        <v>0</v>
      </c>
      <c r="F379" s="48">
        <v>19</v>
      </c>
      <c r="G379" s="48">
        <v>19</v>
      </c>
      <c r="H379" s="48">
        <v>1</v>
      </c>
      <c r="I379" s="48">
        <v>28</v>
      </c>
      <c r="J379" s="101">
        <v>0</v>
      </c>
      <c r="K379" s="101">
        <v>1</v>
      </c>
      <c r="L379" s="101">
        <v>52</v>
      </c>
      <c r="M379" s="101">
        <v>14</v>
      </c>
      <c r="N379" s="101">
        <v>0</v>
      </c>
      <c r="O379" s="168" t="s">
        <v>585</v>
      </c>
      <c r="P379" s="166" t="s">
        <v>222</v>
      </c>
      <c r="Q379" s="67">
        <f t="shared" si="66"/>
        <v>67</v>
      </c>
      <c r="R379" s="67">
        <f t="shared" si="67"/>
        <v>67</v>
      </c>
      <c r="S379" s="67">
        <f t="shared" si="68"/>
        <v>67</v>
      </c>
    </row>
    <row r="380" spans="1:19" ht="38.25">
      <c r="A380" s="36" t="s">
        <v>369</v>
      </c>
      <c r="B380" s="98">
        <v>35</v>
      </c>
      <c r="C380" s="99">
        <v>28</v>
      </c>
      <c r="D380" s="100" t="s">
        <v>177</v>
      </c>
      <c r="E380" s="48">
        <v>4</v>
      </c>
      <c r="F380" s="48">
        <v>18</v>
      </c>
      <c r="G380" s="48">
        <v>17</v>
      </c>
      <c r="H380" s="48">
        <v>1</v>
      </c>
      <c r="I380" s="48">
        <v>23</v>
      </c>
      <c r="J380" s="101">
        <v>0</v>
      </c>
      <c r="K380" s="101">
        <v>1</v>
      </c>
      <c r="L380" s="101">
        <v>48</v>
      </c>
      <c r="M380" s="101">
        <v>14</v>
      </c>
      <c r="N380" s="101">
        <v>0</v>
      </c>
      <c r="O380" s="169"/>
      <c r="P380" s="167"/>
      <c r="Q380" s="67">
        <f t="shared" si="66"/>
        <v>63</v>
      </c>
      <c r="R380" s="67">
        <f t="shared" si="67"/>
        <v>63</v>
      </c>
      <c r="S380" s="67">
        <f t="shared" si="68"/>
        <v>63</v>
      </c>
    </row>
    <row r="381" spans="1:19" ht="25.5">
      <c r="A381" s="36" t="s">
        <v>68</v>
      </c>
      <c r="B381" s="98">
        <v>44</v>
      </c>
      <c r="C381" s="99">
        <v>41</v>
      </c>
      <c r="D381" s="100" t="s">
        <v>177</v>
      </c>
      <c r="E381" s="48">
        <v>1</v>
      </c>
      <c r="F381" s="48">
        <v>26</v>
      </c>
      <c r="G381" s="48">
        <v>37</v>
      </c>
      <c r="H381" s="48">
        <v>7</v>
      </c>
      <c r="I381" s="48">
        <v>14</v>
      </c>
      <c r="J381" s="101">
        <v>0</v>
      </c>
      <c r="K381" s="101">
        <v>0</v>
      </c>
      <c r="L381" s="101">
        <v>69</v>
      </c>
      <c r="M381" s="101">
        <v>16</v>
      </c>
      <c r="N381" s="101">
        <v>0</v>
      </c>
      <c r="O381" s="168" t="s">
        <v>569</v>
      </c>
      <c r="P381" s="166" t="s">
        <v>222</v>
      </c>
      <c r="Q381" s="67">
        <f t="shared" si="66"/>
        <v>85</v>
      </c>
      <c r="R381" s="67">
        <f t="shared" si="67"/>
        <v>85</v>
      </c>
      <c r="S381" s="67">
        <f t="shared" si="68"/>
        <v>85</v>
      </c>
    </row>
    <row r="382" spans="1:19" ht="38.25">
      <c r="A382" s="36" t="s">
        <v>369</v>
      </c>
      <c r="B382" s="98">
        <v>38</v>
      </c>
      <c r="C382" s="99">
        <v>39</v>
      </c>
      <c r="D382" s="100" t="s">
        <v>177</v>
      </c>
      <c r="E382" s="48">
        <v>0</v>
      </c>
      <c r="F382" s="48">
        <v>25</v>
      </c>
      <c r="G382" s="48">
        <v>36</v>
      </c>
      <c r="H382" s="48">
        <v>5</v>
      </c>
      <c r="I382" s="48">
        <v>11</v>
      </c>
      <c r="J382" s="101">
        <v>0</v>
      </c>
      <c r="K382" s="101">
        <v>0</v>
      </c>
      <c r="L382" s="101">
        <v>66</v>
      </c>
      <c r="M382" s="101">
        <v>11</v>
      </c>
      <c r="N382" s="101">
        <v>0</v>
      </c>
      <c r="O382" s="169"/>
      <c r="P382" s="167"/>
      <c r="Q382" s="67">
        <f t="shared" si="66"/>
        <v>77</v>
      </c>
      <c r="R382" s="67">
        <f t="shared" si="67"/>
        <v>77</v>
      </c>
      <c r="S382" s="67">
        <f t="shared" si="68"/>
        <v>77</v>
      </c>
    </row>
    <row r="383" spans="1:19" ht="25.5">
      <c r="A383" s="33" t="s">
        <v>71</v>
      </c>
      <c r="B383" s="98">
        <v>20</v>
      </c>
      <c r="C383" s="99">
        <v>20</v>
      </c>
      <c r="D383" s="100" t="s">
        <v>177</v>
      </c>
      <c r="E383" s="48">
        <v>2</v>
      </c>
      <c r="F383" s="48">
        <v>10</v>
      </c>
      <c r="G383" s="48">
        <v>14</v>
      </c>
      <c r="H383" s="48">
        <v>1</v>
      </c>
      <c r="I383" s="48">
        <v>13</v>
      </c>
      <c r="J383" s="101">
        <v>0</v>
      </c>
      <c r="K383" s="101">
        <v>0</v>
      </c>
      <c r="L383" s="101">
        <v>28</v>
      </c>
      <c r="M383" s="101">
        <v>12</v>
      </c>
      <c r="N383" s="101">
        <v>0</v>
      </c>
      <c r="O383" s="168" t="s">
        <v>586</v>
      </c>
      <c r="P383" s="166" t="s">
        <v>222</v>
      </c>
      <c r="Q383" s="67">
        <f t="shared" si="66"/>
        <v>40</v>
      </c>
      <c r="R383" s="67">
        <f t="shared" si="67"/>
        <v>40</v>
      </c>
      <c r="S383" s="67">
        <f t="shared" si="68"/>
        <v>40</v>
      </c>
    </row>
    <row r="384" spans="1:19" ht="38.25">
      <c r="A384" s="68" t="s">
        <v>370</v>
      </c>
      <c r="B384" s="98">
        <v>24</v>
      </c>
      <c r="C384" s="99">
        <v>19</v>
      </c>
      <c r="D384" s="100" t="s">
        <v>177</v>
      </c>
      <c r="E384" s="48">
        <v>2</v>
      </c>
      <c r="F384" s="48">
        <v>12</v>
      </c>
      <c r="G384" s="48">
        <v>15</v>
      </c>
      <c r="H384" s="48">
        <v>1</v>
      </c>
      <c r="I384" s="48">
        <v>13</v>
      </c>
      <c r="J384" s="101">
        <v>0</v>
      </c>
      <c r="K384" s="101">
        <v>0</v>
      </c>
      <c r="L384" s="101">
        <v>31</v>
      </c>
      <c r="M384" s="101">
        <v>12</v>
      </c>
      <c r="N384" s="101">
        <v>0</v>
      </c>
      <c r="O384" s="169"/>
      <c r="P384" s="167"/>
      <c r="Q384" s="67">
        <f t="shared" si="66"/>
        <v>43</v>
      </c>
      <c r="R384" s="67">
        <f t="shared" si="67"/>
        <v>43</v>
      </c>
      <c r="S384" s="67">
        <f t="shared" si="68"/>
        <v>43</v>
      </c>
    </row>
    <row r="385" spans="1:19" ht="25.5">
      <c r="A385" s="33" t="s">
        <v>71</v>
      </c>
      <c r="B385" s="98">
        <v>56</v>
      </c>
      <c r="C385" s="99">
        <v>53</v>
      </c>
      <c r="D385" s="100" t="s">
        <v>177</v>
      </c>
      <c r="E385" s="48">
        <v>1</v>
      </c>
      <c r="F385" s="48">
        <v>32</v>
      </c>
      <c r="G385" s="48">
        <v>42</v>
      </c>
      <c r="H385" s="48">
        <v>8</v>
      </c>
      <c r="I385" s="48">
        <v>26</v>
      </c>
      <c r="J385" s="101">
        <v>0</v>
      </c>
      <c r="K385" s="101">
        <v>0</v>
      </c>
      <c r="L385" s="101">
        <v>96</v>
      </c>
      <c r="M385" s="101">
        <v>13</v>
      </c>
      <c r="N385" s="101">
        <v>0</v>
      </c>
      <c r="O385" s="168" t="s">
        <v>587</v>
      </c>
      <c r="P385" s="166" t="s">
        <v>222</v>
      </c>
      <c r="Q385" s="67">
        <f t="shared" si="66"/>
        <v>109</v>
      </c>
      <c r="R385" s="67">
        <f t="shared" si="67"/>
        <v>109</v>
      </c>
      <c r="S385" s="67">
        <f t="shared" si="68"/>
        <v>109</v>
      </c>
    </row>
    <row r="386" spans="1:19" ht="38.25">
      <c r="A386" s="68" t="s">
        <v>370</v>
      </c>
      <c r="B386" s="98">
        <v>48</v>
      </c>
      <c r="C386" s="99">
        <v>49</v>
      </c>
      <c r="D386" s="100" t="s">
        <v>177</v>
      </c>
      <c r="E386" s="48">
        <v>0</v>
      </c>
      <c r="F386" s="48">
        <v>26</v>
      </c>
      <c r="G386" s="48">
        <v>44</v>
      </c>
      <c r="H386" s="48">
        <v>11</v>
      </c>
      <c r="I386" s="48">
        <v>16</v>
      </c>
      <c r="J386" s="101">
        <v>0</v>
      </c>
      <c r="K386" s="101">
        <v>0</v>
      </c>
      <c r="L386" s="101">
        <v>84</v>
      </c>
      <c r="M386" s="101">
        <v>13</v>
      </c>
      <c r="N386" s="101">
        <v>0</v>
      </c>
      <c r="O386" s="169"/>
      <c r="P386" s="167"/>
      <c r="Q386" s="67">
        <f t="shared" si="66"/>
        <v>97</v>
      </c>
      <c r="R386" s="67">
        <f t="shared" si="67"/>
        <v>97</v>
      </c>
      <c r="S386" s="67">
        <f t="shared" si="68"/>
        <v>97</v>
      </c>
    </row>
    <row r="387" spans="1:19" ht="35.25" customHeight="1">
      <c r="A387" s="33" t="s">
        <v>71</v>
      </c>
      <c r="B387" s="98">
        <v>60</v>
      </c>
      <c r="C387" s="99">
        <v>35</v>
      </c>
      <c r="D387" s="100" t="s">
        <v>177</v>
      </c>
      <c r="E387" s="48">
        <v>3</v>
      </c>
      <c r="F387" s="48">
        <v>24</v>
      </c>
      <c r="G387" s="48">
        <v>32</v>
      </c>
      <c r="H387" s="48">
        <v>6</v>
      </c>
      <c r="I387" s="48">
        <v>30</v>
      </c>
      <c r="J387" s="101">
        <v>0</v>
      </c>
      <c r="K387" s="101">
        <v>2</v>
      </c>
      <c r="L387" s="101">
        <v>76</v>
      </c>
      <c r="M387" s="101">
        <v>17</v>
      </c>
      <c r="N387" s="101">
        <v>0</v>
      </c>
      <c r="O387" s="168" t="s">
        <v>584</v>
      </c>
      <c r="P387" s="166" t="s">
        <v>222</v>
      </c>
      <c r="Q387" s="67">
        <f t="shared" si="66"/>
        <v>95</v>
      </c>
      <c r="R387" s="67">
        <f t="shared" si="67"/>
        <v>95</v>
      </c>
      <c r="S387" s="67">
        <f t="shared" si="68"/>
        <v>95</v>
      </c>
    </row>
    <row r="388" spans="1:19" ht="38.25">
      <c r="A388" s="68" t="s">
        <v>370</v>
      </c>
      <c r="B388" s="98">
        <v>48</v>
      </c>
      <c r="C388" s="99">
        <v>32</v>
      </c>
      <c r="D388" s="100" t="s">
        <v>177</v>
      </c>
      <c r="E388" s="48">
        <v>3</v>
      </c>
      <c r="F388" s="48">
        <v>13</v>
      </c>
      <c r="G388" s="48">
        <v>34</v>
      </c>
      <c r="H388" s="48">
        <v>3</v>
      </c>
      <c r="I388" s="48">
        <v>27</v>
      </c>
      <c r="J388" s="101">
        <v>0</v>
      </c>
      <c r="K388" s="101">
        <v>1</v>
      </c>
      <c r="L388" s="101">
        <v>62</v>
      </c>
      <c r="M388" s="101">
        <v>17</v>
      </c>
      <c r="N388" s="101">
        <v>0</v>
      </c>
      <c r="O388" s="169"/>
      <c r="P388" s="167"/>
      <c r="Q388" s="67">
        <f t="shared" si="66"/>
        <v>80</v>
      </c>
      <c r="R388" s="67">
        <f t="shared" si="67"/>
        <v>80</v>
      </c>
      <c r="S388" s="67">
        <f t="shared" si="68"/>
        <v>80</v>
      </c>
    </row>
    <row r="389" spans="1:19" ht="25.5">
      <c r="A389" s="33" t="s">
        <v>71</v>
      </c>
      <c r="B389" s="98">
        <v>43</v>
      </c>
      <c r="C389" s="99">
        <v>25</v>
      </c>
      <c r="D389" s="100" t="s">
        <v>177</v>
      </c>
      <c r="E389" s="48">
        <v>0</v>
      </c>
      <c r="F389" s="48">
        <v>9</v>
      </c>
      <c r="G389" s="48">
        <v>13</v>
      </c>
      <c r="H389" s="48">
        <v>0</v>
      </c>
      <c r="I389" s="48">
        <v>46</v>
      </c>
      <c r="J389" s="101">
        <v>0</v>
      </c>
      <c r="K389" s="101">
        <v>0</v>
      </c>
      <c r="L389" s="101">
        <v>58</v>
      </c>
      <c r="M389" s="101">
        <v>10</v>
      </c>
      <c r="N389" s="101">
        <v>0</v>
      </c>
      <c r="O389" s="168" t="s">
        <v>649</v>
      </c>
      <c r="P389" s="166" t="s">
        <v>222</v>
      </c>
      <c r="Q389" s="67">
        <f t="shared" si="66"/>
        <v>68</v>
      </c>
      <c r="R389" s="67">
        <f t="shared" si="67"/>
        <v>68</v>
      </c>
      <c r="S389" s="67">
        <f t="shared" si="68"/>
        <v>68</v>
      </c>
    </row>
    <row r="390" spans="1:19" ht="38.25">
      <c r="A390" s="68" t="s">
        <v>370</v>
      </c>
      <c r="B390" s="98">
        <v>37</v>
      </c>
      <c r="C390" s="99">
        <v>26</v>
      </c>
      <c r="D390" s="100" t="s">
        <v>177</v>
      </c>
      <c r="E390" s="48">
        <v>0</v>
      </c>
      <c r="F390" s="48">
        <v>7</v>
      </c>
      <c r="G390" s="48">
        <v>14</v>
      </c>
      <c r="H390" s="48">
        <v>1</v>
      </c>
      <c r="I390" s="48">
        <v>41</v>
      </c>
      <c r="J390" s="101">
        <v>0</v>
      </c>
      <c r="K390" s="101">
        <v>0</v>
      </c>
      <c r="L390" s="101">
        <v>53</v>
      </c>
      <c r="M390" s="101">
        <v>10</v>
      </c>
      <c r="N390" s="101">
        <v>0</v>
      </c>
      <c r="O390" s="169"/>
      <c r="P390" s="167"/>
      <c r="Q390" s="67">
        <f t="shared" ref="Q390:Q477" si="90">SUM(B390:C390)</f>
        <v>63</v>
      </c>
      <c r="R390" s="67">
        <f t="shared" ref="R390:R477" si="91">SUM(E390:I390)</f>
        <v>63</v>
      </c>
      <c r="S390" s="67">
        <f t="shared" ref="S390:S477" si="92">SUM(J390:N390)</f>
        <v>63</v>
      </c>
    </row>
    <row r="391" spans="1:19" ht="25.5">
      <c r="A391" s="33" t="s">
        <v>71</v>
      </c>
      <c r="B391" s="98">
        <v>22</v>
      </c>
      <c r="C391" s="99">
        <v>21</v>
      </c>
      <c r="D391" s="100" t="s">
        <v>177</v>
      </c>
      <c r="E391" s="48">
        <v>0</v>
      </c>
      <c r="F391" s="48">
        <v>8</v>
      </c>
      <c r="G391" s="48">
        <v>22</v>
      </c>
      <c r="H391" s="48">
        <v>2</v>
      </c>
      <c r="I391" s="48">
        <v>11</v>
      </c>
      <c r="J391" s="101">
        <v>0</v>
      </c>
      <c r="K391" s="101">
        <v>4</v>
      </c>
      <c r="L391" s="101">
        <v>36</v>
      </c>
      <c r="M391" s="101">
        <v>2</v>
      </c>
      <c r="N391" s="101">
        <v>1</v>
      </c>
      <c r="O391" s="168" t="s">
        <v>650</v>
      </c>
      <c r="P391" s="166" t="s">
        <v>222</v>
      </c>
      <c r="Q391" s="67">
        <f t="shared" si="90"/>
        <v>43</v>
      </c>
      <c r="R391" s="67">
        <f t="shared" si="91"/>
        <v>43</v>
      </c>
      <c r="S391" s="67">
        <f t="shared" si="92"/>
        <v>43</v>
      </c>
    </row>
    <row r="392" spans="1:19" ht="38.25">
      <c r="A392" s="68" t="s">
        <v>370</v>
      </c>
      <c r="B392" s="98">
        <v>16</v>
      </c>
      <c r="C392" s="99">
        <v>18</v>
      </c>
      <c r="D392" s="100" t="s">
        <v>177</v>
      </c>
      <c r="E392" s="48">
        <v>0</v>
      </c>
      <c r="F392" s="48">
        <v>7</v>
      </c>
      <c r="G392" s="48">
        <v>16</v>
      </c>
      <c r="H392" s="48">
        <v>2</v>
      </c>
      <c r="I392" s="48">
        <v>9</v>
      </c>
      <c r="J392" s="101">
        <v>0</v>
      </c>
      <c r="K392" s="101">
        <v>4</v>
      </c>
      <c r="L392" s="101">
        <v>27</v>
      </c>
      <c r="M392" s="101">
        <v>2</v>
      </c>
      <c r="N392" s="101">
        <v>1</v>
      </c>
      <c r="O392" s="169"/>
      <c r="P392" s="167"/>
      <c r="Q392" s="67">
        <f t="shared" si="90"/>
        <v>34</v>
      </c>
      <c r="R392" s="67">
        <f t="shared" si="91"/>
        <v>34</v>
      </c>
      <c r="S392" s="67">
        <f t="shared" si="92"/>
        <v>34</v>
      </c>
    </row>
    <row r="393" spans="1:19" ht="25.5">
      <c r="A393" s="33" t="s">
        <v>71</v>
      </c>
      <c r="B393" s="98">
        <v>5</v>
      </c>
      <c r="C393" s="99">
        <v>5</v>
      </c>
      <c r="D393" s="100" t="s">
        <v>177</v>
      </c>
      <c r="E393" s="48">
        <v>0</v>
      </c>
      <c r="F393" s="48">
        <v>3</v>
      </c>
      <c r="G393" s="48">
        <v>2</v>
      </c>
      <c r="H393" s="48">
        <v>1</v>
      </c>
      <c r="I393" s="48">
        <v>4</v>
      </c>
      <c r="J393" s="101">
        <v>0</v>
      </c>
      <c r="K393" s="101">
        <v>0</v>
      </c>
      <c r="L393" s="101">
        <v>10</v>
      </c>
      <c r="M393" s="101">
        <v>0</v>
      </c>
      <c r="N393" s="101">
        <v>0</v>
      </c>
      <c r="O393" s="168" t="s">
        <v>651</v>
      </c>
      <c r="P393" s="166" t="s">
        <v>222</v>
      </c>
      <c r="Q393" s="67">
        <f t="shared" si="90"/>
        <v>10</v>
      </c>
      <c r="R393" s="67">
        <f t="shared" si="91"/>
        <v>10</v>
      </c>
      <c r="S393" s="67">
        <f t="shared" si="92"/>
        <v>10</v>
      </c>
    </row>
    <row r="394" spans="1:19" ht="38.25">
      <c r="A394" s="68" t="s">
        <v>370</v>
      </c>
      <c r="B394" s="98">
        <v>7</v>
      </c>
      <c r="C394" s="99">
        <v>7</v>
      </c>
      <c r="D394" s="100" t="s">
        <v>177</v>
      </c>
      <c r="E394" s="48">
        <v>0</v>
      </c>
      <c r="F394" s="48">
        <v>4</v>
      </c>
      <c r="G394" s="48">
        <v>2</v>
      </c>
      <c r="H394" s="48">
        <v>1</v>
      </c>
      <c r="I394" s="48">
        <v>7</v>
      </c>
      <c r="J394" s="101">
        <v>0</v>
      </c>
      <c r="K394" s="101">
        <v>0</v>
      </c>
      <c r="L394" s="101">
        <v>12</v>
      </c>
      <c r="M394" s="101">
        <v>2</v>
      </c>
      <c r="N394" s="101">
        <v>0</v>
      </c>
      <c r="O394" s="169"/>
      <c r="P394" s="167"/>
      <c r="Q394" s="67">
        <f t="shared" si="90"/>
        <v>14</v>
      </c>
      <c r="R394" s="67">
        <f t="shared" si="91"/>
        <v>14</v>
      </c>
      <c r="S394" s="67">
        <f t="shared" si="92"/>
        <v>14</v>
      </c>
    </row>
    <row r="395" spans="1:19" ht="25.5">
      <c r="A395" s="33" t="s">
        <v>71</v>
      </c>
      <c r="B395" s="98">
        <v>13</v>
      </c>
      <c r="C395" s="99">
        <v>5</v>
      </c>
      <c r="D395" s="100" t="s">
        <v>177</v>
      </c>
      <c r="E395" s="48">
        <v>0</v>
      </c>
      <c r="F395" s="48">
        <v>6</v>
      </c>
      <c r="G395" s="48">
        <v>8</v>
      </c>
      <c r="H395" s="48">
        <v>2</v>
      </c>
      <c r="I395" s="48">
        <v>2</v>
      </c>
      <c r="J395" s="101">
        <v>0</v>
      </c>
      <c r="K395" s="101">
        <v>0</v>
      </c>
      <c r="L395" s="101">
        <v>15</v>
      </c>
      <c r="M395" s="101">
        <v>3</v>
      </c>
      <c r="N395" s="101">
        <v>0</v>
      </c>
      <c r="O395" s="168" t="s">
        <v>419</v>
      </c>
      <c r="P395" s="166" t="s">
        <v>222</v>
      </c>
      <c r="Q395" s="67">
        <f t="shared" ref="Q395" si="93">SUM(B395:C395)</f>
        <v>18</v>
      </c>
      <c r="R395" s="67">
        <f t="shared" ref="R395" si="94">SUM(E395:I395)</f>
        <v>18</v>
      </c>
      <c r="S395" s="67">
        <f t="shared" ref="S395" si="95">SUM(J395:N395)</f>
        <v>18</v>
      </c>
    </row>
    <row r="396" spans="1:19" ht="38.25">
      <c r="A396" s="68" t="s">
        <v>370</v>
      </c>
      <c r="B396" s="98">
        <v>20</v>
      </c>
      <c r="C396" s="99">
        <v>7</v>
      </c>
      <c r="D396" s="100" t="s">
        <v>177</v>
      </c>
      <c r="E396" s="48">
        <v>0</v>
      </c>
      <c r="F396" s="48">
        <v>9</v>
      </c>
      <c r="G396" s="48">
        <v>12</v>
      </c>
      <c r="H396" s="48">
        <v>2</v>
      </c>
      <c r="I396" s="48">
        <v>4</v>
      </c>
      <c r="J396" s="101">
        <v>0</v>
      </c>
      <c r="K396" s="101">
        <v>0</v>
      </c>
      <c r="L396" s="101">
        <v>17</v>
      </c>
      <c r="M396" s="101">
        <v>10</v>
      </c>
      <c r="N396" s="101">
        <v>0</v>
      </c>
      <c r="O396" s="169"/>
      <c r="P396" s="167"/>
      <c r="Q396" s="67">
        <f t="shared" ref="Q396:Q398" si="96">SUM(B396:C396)</f>
        <v>27</v>
      </c>
      <c r="R396" s="67">
        <f t="shared" ref="R396:R398" si="97">SUM(E396:I396)</f>
        <v>27</v>
      </c>
      <c r="S396" s="67">
        <f t="shared" ref="S396:S398" si="98">SUM(J396:N396)</f>
        <v>27</v>
      </c>
    </row>
    <row r="397" spans="1:19" ht="25.5">
      <c r="A397" s="33" t="s">
        <v>71</v>
      </c>
      <c r="B397" s="98">
        <v>24</v>
      </c>
      <c r="C397" s="99">
        <v>10</v>
      </c>
      <c r="D397" s="100" t="s">
        <v>177</v>
      </c>
      <c r="E397" s="101">
        <v>0</v>
      </c>
      <c r="F397" s="101">
        <v>4</v>
      </c>
      <c r="G397" s="101">
        <v>8</v>
      </c>
      <c r="H397" s="101">
        <v>1</v>
      </c>
      <c r="I397" s="101">
        <v>21</v>
      </c>
      <c r="J397" s="101">
        <v>0</v>
      </c>
      <c r="K397" s="101">
        <v>0</v>
      </c>
      <c r="L397" s="101">
        <v>30</v>
      </c>
      <c r="M397" s="101">
        <v>4</v>
      </c>
      <c r="N397" s="101">
        <v>0</v>
      </c>
      <c r="O397" s="168" t="s">
        <v>732</v>
      </c>
      <c r="P397" s="166" t="s">
        <v>222</v>
      </c>
      <c r="Q397" s="67">
        <f t="shared" si="96"/>
        <v>34</v>
      </c>
      <c r="R397" s="67">
        <f t="shared" si="97"/>
        <v>34</v>
      </c>
      <c r="S397" s="67">
        <f t="shared" si="98"/>
        <v>34</v>
      </c>
    </row>
    <row r="398" spans="1:19" ht="38.25">
      <c r="A398" s="68" t="s">
        <v>370</v>
      </c>
      <c r="B398" s="98">
        <v>25</v>
      </c>
      <c r="C398" s="99">
        <v>13</v>
      </c>
      <c r="D398" s="100" t="s">
        <v>177</v>
      </c>
      <c r="E398" s="101">
        <v>0</v>
      </c>
      <c r="F398" s="101">
        <v>8</v>
      </c>
      <c r="G398" s="101">
        <v>10</v>
      </c>
      <c r="H398" s="101">
        <v>0</v>
      </c>
      <c r="I398" s="101">
        <v>20</v>
      </c>
      <c r="J398" s="101">
        <v>0</v>
      </c>
      <c r="K398" s="101">
        <v>0</v>
      </c>
      <c r="L398" s="101">
        <v>35</v>
      </c>
      <c r="M398" s="101">
        <v>3</v>
      </c>
      <c r="N398" s="101">
        <v>0</v>
      </c>
      <c r="O398" s="169"/>
      <c r="P398" s="167"/>
      <c r="Q398" s="67">
        <f t="shared" si="96"/>
        <v>38</v>
      </c>
      <c r="R398" s="67">
        <f t="shared" si="97"/>
        <v>38</v>
      </c>
      <c r="S398" s="67">
        <f t="shared" si="98"/>
        <v>38</v>
      </c>
    </row>
    <row r="399" spans="1:19" ht="25.5">
      <c r="A399" s="33" t="s">
        <v>71</v>
      </c>
      <c r="B399" s="98">
        <v>8</v>
      </c>
      <c r="C399" s="99">
        <v>20</v>
      </c>
      <c r="D399" s="100" t="s">
        <v>177</v>
      </c>
      <c r="E399" s="101">
        <v>0</v>
      </c>
      <c r="F399" s="101">
        <v>2</v>
      </c>
      <c r="G399" s="101">
        <v>2</v>
      </c>
      <c r="H399" s="101">
        <v>3</v>
      </c>
      <c r="I399" s="101">
        <v>21</v>
      </c>
      <c r="J399" s="101">
        <v>0</v>
      </c>
      <c r="K399" s="101">
        <v>1</v>
      </c>
      <c r="L399" s="101">
        <v>22</v>
      </c>
      <c r="M399" s="101">
        <v>5</v>
      </c>
      <c r="N399" s="101">
        <v>0</v>
      </c>
      <c r="O399" s="168" t="s">
        <v>743</v>
      </c>
      <c r="P399" s="166" t="s">
        <v>222</v>
      </c>
      <c r="Q399" s="67">
        <f t="shared" ref="Q399:Q400" si="99">SUM(B399:C399)</f>
        <v>28</v>
      </c>
      <c r="R399" s="67">
        <f t="shared" ref="R399:R400" si="100">SUM(E399:I399)</f>
        <v>28</v>
      </c>
      <c r="S399" s="67">
        <f t="shared" ref="S399:S400" si="101">SUM(J399:N399)</f>
        <v>28</v>
      </c>
    </row>
    <row r="400" spans="1:19" ht="38.25">
      <c r="A400" s="68" t="s">
        <v>370</v>
      </c>
      <c r="B400" s="98">
        <v>9</v>
      </c>
      <c r="C400" s="99">
        <v>24</v>
      </c>
      <c r="D400" s="100" t="s">
        <v>177</v>
      </c>
      <c r="E400" s="101">
        <v>0</v>
      </c>
      <c r="F400" s="101">
        <v>3</v>
      </c>
      <c r="G400" s="101">
        <v>2</v>
      </c>
      <c r="H400" s="101">
        <v>4</v>
      </c>
      <c r="I400" s="101">
        <v>24</v>
      </c>
      <c r="J400" s="101">
        <v>0</v>
      </c>
      <c r="K400" s="101">
        <v>1</v>
      </c>
      <c r="L400" s="101">
        <v>25</v>
      </c>
      <c r="M400" s="101">
        <v>7</v>
      </c>
      <c r="N400" s="101">
        <v>0</v>
      </c>
      <c r="O400" s="169"/>
      <c r="P400" s="167"/>
      <c r="Q400" s="67">
        <f t="shared" si="99"/>
        <v>33</v>
      </c>
      <c r="R400" s="67">
        <f t="shared" si="100"/>
        <v>33</v>
      </c>
      <c r="S400" s="67">
        <f t="shared" si="101"/>
        <v>33</v>
      </c>
    </row>
    <row r="401" spans="1:19" ht="25.5">
      <c r="A401" s="33" t="s">
        <v>71</v>
      </c>
      <c r="B401" s="98">
        <v>18</v>
      </c>
      <c r="C401" s="99">
        <v>14</v>
      </c>
      <c r="D401" s="100" t="s">
        <v>177</v>
      </c>
      <c r="E401" s="101">
        <v>0</v>
      </c>
      <c r="F401" s="101">
        <v>4</v>
      </c>
      <c r="G401" s="101">
        <v>6</v>
      </c>
      <c r="H401" s="101">
        <v>2</v>
      </c>
      <c r="I401" s="101">
        <v>20</v>
      </c>
      <c r="J401" s="101">
        <v>0</v>
      </c>
      <c r="K401" s="101">
        <v>0</v>
      </c>
      <c r="L401" s="101">
        <v>26</v>
      </c>
      <c r="M401" s="101">
        <v>6</v>
      </c>
      <c r="N401" s="101">
        <v>0</v>
      </c>
      <c r="O401" s="168" t="s">
        <v>745</v>
      </c>
      <c r="P401" s="166" t="s">
        <v>222</v>
      </c>
      <c r="Q401" s="67">
        <f t="shared" ref="Q401:Q402" si="102">SUM(B401:C401)</f>
        <v>32</v>
      </c>
      <c r="R401" s="67">
        <f t="shared" ref="R401:R402" si="103">SUM(E401:I401)</f>
        <v>32</v>
      </c>
      <c r="S401" s="67">
        <f t="shared" ref="S401:S402" si="104">SUM(J401:N401)</f>
        <v>32</v>
      </c>
    </row>
    <row r="402" spans="1:19" ht="38.25">
      <c r="A402" s="68" t="s">
        <v>370</v>
      </c>
      <c r="B402" s="98">
        <v>18</v>
      </c>
      <c r="C402" s="99">
        <v>10</v>
      </c>
      <c r="D402" s="100" t="s">
        <v>177</v>
      </c>
      <c r="E402" s="101">
        <v>0</v>
      </c>
      <c r="F402" s="101">
        <v>1</v>
      </c>
      <c r="G402" s="101">
        <v>6</v>
      </c>
      <c r="H402" s="101">
        <v>2</v>
      </c>
      <c r="I402" s="101">
        <v>19</v>
      </c>
      <c r="J402" s="101">
        <v>0</v>
      </c>
      <c r="K402" s="101">
        <v>0</v>
      </c>
      <c r="L402" s="101">
        <v>22</v>
      </c>
      <c r="M402" s="101">
        <v>6</v>
      </c>
      <c r="N402" s="101">
        <v>0</v>
      </c>
      <c r="O402" s="169"/>
      <c r="P402" s="167"/>
      <c r="Q402" s="67">
        <f t="shared" si="102"/>
        <v>28</v>
      </c>
      <c r="R402" s="67">
        <f t="shared" si="103"/>
        <v>28</v>
      </c>
      <c r="S402" s="67">
        <f t="shared" si="104"/>
        <v>28</v>
      </c>
    </row>
    <row r="403" spans="1:19" ht="25.5">
      <c r="A403" s="33" t="s">
        <v>71</v>
      </c>
      <c r="B403" s="98">
        <v>16</v>
      </c>
      <c r="C403" s="99">
        <v>18</v>
      </c>
      <c r="D403" s="100" t="s">
        <v>177</v>
      </c>
      <c r="E403" s="101">
        <v>0</v>
      </c>
      <c r="F403" s="101">
        <v>4</v>
      </c>
      <c r="G403" s="101">
        <v>0</v>
      </c>
      <c r="H403" s="101">
        <v>0</v>
      </c>
      <c r="I403" s="101">
        <v>30</v>
      </c>
      <c r="J403" s="101">
        <v>0</v>
      </c>
      <c r="K403" s="101">
        <v>1</v>
      </c>
      <c r="L403" s="101">
        <v>26</v>
      </c>
      <c r="M403" s="101">
        <v>7</v>
      </c>
      <c r="N403" s="101">
        <v>0</v>
      </c>
      <c r="O403" s="168" t="s">
        <v>748</v>
      </c>
      <c r="P403" s="166" t="s">
        <v>222</v>
      </c>
      <c r="Q403" s="67">
        <f t="shared" ref="Q403:Q404" si="105">SUM(B403:C403)</f>
        <v>34</v>
      </c>
      <c r="R403" s="67">
        <f t="shared" ref="R403:R404" si="106">SUM(E403:I403)</f>
        <v>34</v>
      </c>
      <c r="S403" s="67">
        <f t="shared" ref="S403:S404" si="107">SUM(J403:N403)</f>
        <v>34</v>
      </c>
    </row>
    <row r="404" spans="1:19" ht="38.25">
      <c r="A404" s="68" t="s">
        <v>370</v>
      </c>
      <c r="B404" s="98">
        <v>14</v>
      </c>
      <c r="C404" s="99">
        <v>21</v>
      </c>
      <c r="D404" s="100" t="s">
        <v>177</v>
      </c>
      <c r="E404" s="101">
        <v>0</v>
      </c>
      <c r="F404" s="101">
        <v>3</v>
      </c>
      <c r="G404" s="101">
        <v>2</v>
      </c>
      <c r="H404" s="101">
        <v>0</v>
      </c>
      <c r="I404" s="101">
        <v>30</v>
      </c>
      <c r="J404" s="101">
        <v>0</v>
      </c>
      <c r="K404" s="101">
        <v>1</v>
      </c>
      <c r="L404" s="101">
        <v>30</v>
      </c>
      <c r="M404" s="101">
        <v>4</v>
      </c>
      <c r="N404" s="101">
        <v>0</v>
      </c>
      <c r="O404" s="169"/>
      <c r="P404" s="167"/>
      <c r="Q404" s="67">
        <f t="shared" si="105"/>
        <v>35</v>
      </c>
      <c r="R404" s="67">
        <f t="shared" si="106"/>
        <v>35</v>
      </c>
      <c r="S404" s="67">
        <f t="shared" si="107"/>
        <v>35</v>
      </c>
    </row>
    <row r="405" spans="1:19" ht="25.5">
      <c r="A405" s="33" t="s">
        <v>71</v>
      </c>
      <c r="B405" s="98">
        <v>51</v>
      </c>
      <c r="C405" s="99">
        <v>33</v>
      </c>
      <c r="D405" s="100" t="s">
        <v>177</v>
      </c>
      <c r="E405" s="48">
        <v>2</v>
      </c>
      <c r="F405" s="48">
        <v>20</v>
      </c>
      <c r="G405" s="48">
        <v>25</v>
      </c>
      <c r="H405" s="48">
        <v>9</v>
      </c>
      <c r="I405" s="48">
        <v>28</v>
      </c>
      <c r="J405" s="101">
        <v>0</v>
      </c>
      <c r="K405" s="101">
        <v>0</v>
      </c>
      <c r="L405" s="101">
        <v>19</v>
      </c>
      <c r="M405" s="101">
        <v>65</v>
      </c>
      <c r="N405" s="101">
        <v>0</v>
      </c>
      <c r="O405" s="168" t="s">
        <v>561</v>
      </c>
      <c r="P405" s="166" t="s">
        <v>223</v>
      </c>
      <c r="Q405" s="67">
        <f t="shared" si="90"/>
        <v>84</v>
      </c>
      <c r="R405" s="67">
        <f t="shared" si="91"/>
        <v>84</v>
      </c>
      <c r="S405" s="67">
        <f t="shared" si="92"/>
        <v>84</v>
      </c>
    </row>
    <row r="406" spans="1:19" ht="38.25">
      <c r="A406" s="68" t="s">
        <v>370</v>
      </c>
      <c r="B406" s="98">
        <v>49</v>
      </c>
      <c r="C406" s="99">
        <v>33</v>
      </c>
      <c r="D406" s="100" t="s">
        <v>177</v>
      </c>
      <c r="E406" s="48">
        <v>0</v>
      </c>
      <c r="F406" s="48">
        <v>19</v>
      </c>
      <c r="G406" s="48">
        <v>27</v>
      </c>
      <c r="H406" s="48">
        <v>12</v>
      </c>
      <c r="I406" s="48">
        <v>24</v>
      </c>
      <c r="J406" s="101">
        <v>0</v>
      </c>
      <c r="K406" s="101">
        <v>0</v>
      </c>
      <c r="L406" s="101">
        <v>16</v>
      </c>
      <c r="M406" s="101">
        <v>66</v>
      </c>
      <c r="N406" s="101">
        <v>0</v>
      </c>
      <c r="O406" s="169"/>
      <c r="P406" s="167"/>
      <c r="Q406" s="67">
        <f t="shared" si="90"/>
        <v>82</v>
      </c>
      <c r="R406" s="67">
        <f t="shared" si="91"/>
        <v>82</v>
      </c>
      <c r="S406" s="67">
        <f t="shared" si="92"/>
        <v>82</v>
      </c>
    </row>
    <row r="407" spans="1:19" ht="40.5" customHeight="1">
      <c r="A407" s="33" t="s">
        <v>71</v>
      </c>
      <c r="B407" s="98">
        <v>44</v>
      </c>
      <c r="C407" s="99">
        <v>39</v>
      </c>
      <c r="D407" s="100" t="s">
        <v>177</v>
      </c>
      <c r="E407" s="48">
        <v>1</v>
      </c>
      <c r="F407" s="48">
        <v>20</v>
      </c>
      <c r="G407" s="48">
        <v>35</v>
      </c>
      <c r="H407" s="48">
        <v>7</v>
      </c>
      <c r="I407" s="48">
        <v>20</v>
      </c>
      <c r="J407" s="101">
        <v>0</v>
      </c>
      <c r="K407" s="101">
        <v>0</v>
      </c>
      <c r="L407" s="101">
        <v>67</v>
      </c>
      <c r="M407" s="101">
        <v>16</v>
      </c>
      <c r="N407" s="101">
        <v>0</v>
      </c>
      <c r="O407" s="168" t="s">
        <v>318</v>
      </c>
      <c r="P407" s="166" t="s">
        <v>223</v>
      </c>
      <c r="Q407" s="67">
        <f t="shared" si="90"/>
        <v>83</v>
      </c>
      <c r="R407" s="67">
        <f t="shared" si="91"/>
        <v>83</v>
      </c>
      <c r="S407" s="67">
        <f t="shared" si="92"/>
        <v>83</v>
      </c>
    </row>
    <row r="408" spans="1:19" ht="38.25">
      <c r="A408" s="68" t="s">
        <v>370</v>
      </c>
      <c r="B408" s="98">
        <v>43</v>
      </c>
      <c r="C408" s="99">
        <v>52</v>
      </c>
      <c r="D408" s="100" t="s">
        <v>177</v>
      </c>
      <c r="E408" s="48">
        <v>2</v>
      </c>
      <c r="F408" s="48">
        <v>30</v>
      </c>
      <c r="G408" s="48">
        <v>30</v>
      </c>
      <c r="H408" s="48">
        <v>3</v>
      </c>
      <c r="I408" s="48">
        <v>30</v>
      </c>
      <c r="J408" s="101">
        <v>0</v>
      </c>
      <c r="K408" s="101">
        <v>0</v>
      </c>
      <c r="L408" s="101">
        <v>74</v>
      </c>
      <c r="M408" s="101">
        <v>21</v>
      </c>
      <c r="N408" s="101">
        <v>0</v>
      </c>
      <c r="O408" s="169"/>
      <c r="P408" s="167"/>
      <c r="Q408" s="67">
        <f t="shared" si="90"/>
        <v>95</v>
      </c>
      <c r="R408" s="67">
        <f t="shared" si="91"/>
        <v>95</v>
      </c>
      <c r="S408" s="67">
        <f t="shared" si="92"/>
        <v>95</v>
      </c>
    </row>
    <row r="409" spans="1:19" ht="25.5">
      <c r="A409" s="33" t="s">
        <v>71</v>
      </c>
      <c r="B409" s="98">
        <v>52</v>
      </c>
      <c r="C409" s="99">
        <v>51</v>
      </c>
      <c r="D409" s="100" t="s">
        <v>177</v>
      </c>
      <c r="E409" s="48">
        <v>4</v>
      </c>
      <c r="F409" s="48">
        <v>32</v>
      </c>
      <c r="G409" s="48">
        <v>34</v>
      </c>
      <c r="H409" s="48">
        <v>9</v>
      </c>
      <c r="I409" s="48">
        <v>24</v>
      </c>
      <c r="J409" s="101">
        <v>0</v>
      </c>
      <c r="K409" s="101">
        <v>0</v>
      </c>
      <c r="L409" s="101">
        <v>59</v>
      </c>
      <c r="M409" s="101">
        <v>44</v>
      </c>
      <c r="N409" s="101">
        <v>0</v>
      </c>
      <c r="O409" s="168" t="s">
        <v>570</v>
      </c>
      <c r="P409" s="166" t="s">
        <v>223</v>
      </c>
      <c r="Q409" s="67">
        <f t="shared" si="90"/>
        <v>103</v>
      </c>
      <c r="R409" s="67">
        <f t="shared" si="91"/>
        <v>103</v>
      </c>
      <c r="S409" s="67">
        <f t="shared" si="92"/>
        <v>103</v>
      </c>
    </row>
    <row r="410" spans="1:19" ht="38.25">
      <c r="A410" s="68" t="s">
        <v>370</v>
      </c>
      <c r="B410" s="98">
        <v>39</v>
      </c>
      <c r="C410" s="99">
        <v>41</v>
      </c>
      <c r="D410" s="100" t="s">
        <v>177</v>
      </c>
      <c r="E410" s="48">
        <v>5</v>
      </c>
      <c r="F410" s="48">
        <v>27</v>
      </c>
      <c r="G410" s="48">
        <v>25</v>
      </c>
      <c r="H410" s="48">
        <v>7</v>
      </c>
      <c r="I410" s="48">
        <v>16</v>
      </c>
      <c r="J410" s="101">
        <v>0</v>
      </c>
      <c r="K410" s="101">
        <v>0</v>
      </c>
      <c r="L410" s="101">
        <v>48</v>
      </c>
      <c r="M410" s="101">
        <v>32</v>
      </c>
      <c r="N410" s="101">
        <v>0</v>
      </c>
      <c r="O410" s="169"/>
      <c r="P410" s="167"/>
      <c r="Q410" s="67">
        <f t="shared" si="90"/>
        <v>80</v>
      </c>
      <c r="R410" s="67">
        <f t="shared" si="91"/>
        <v>80</v>
      </c>
      <c r="S410" s="67">
        <f t="shared" si="92"/>
        <v>80</v>
      </c>
    </row>
    <row r="411" spans="1:19" ht="25.5">
      <c r="A411" s="33" t="s">
        <v>71</v>
      </c>
      <c r="B411" s="104">
        <v>137</v>
      </c>
      <c r="C411" s="99">
        <v>67</v>
      </c>
      <c r="D411" s="100" t="s">
        <v>177</v>
      </c>
      <c r="E411" s="48">
        <v>0</v>
      </c>
      <c r="F411" s="48">
        <v>54</v>
      </c>
      <c r="G411" s="48">
        <v>94</v>
      </c>
      <c r="H411" s="48">
        <v>14</v>
      </c>
      <c r="I411" s="48">
        <v>42</v>
      </c>
      <c r="J411" s="101">
        <v>1</v>
      </c>
      <c r="K411" s="101">
        <v>0</v>
      </c>
      <c r="L411" s="101">
        <v>28</v>
      </c>
      <c r="M411" s="101">
        <v>175</v>
      </c>
      <c r="N411" s="101">
        <v>0</v>
      </c>
      <c r="O411" s="168" t="s">
        <v>769</v>
      </c>
      <c r="P411" s="166" t="s">
        <v>223</v>
      </c>
      <c r="Q411" s="67">
        <f t="shared" si="90"/>
        <v>204</v>
      </c>
      <c r="R411" s="67">
        <f t="shared" si="91"/>
        <v>204</v>
      </c>
      <c r="S411" s="67">
        <f t="shared" si="92"/>
        <v>204</v>
      </c>
    </row>
    <row r="412" spans="1:19" ht="38.25">
      <c r="A412" s="68" t="s">
        <v>370</v>
      </c>
      <c r="B412" s="98">
        <v>151</v>
      </c>
      <c r="C412" s="99">
        <v>68</v>
      </c>
      <c r="D412" s="100" t="s">
        <v>177</v>
      </c>
      <c r="E412" s="48">
        <v>0</v>
      </c>
      <c r="F412" s="48">
        <v>54</v>
      </c>
      <c r="G412" s="48">
        <v>95</v>
      </c>
      <c r="H412" s="48">
        <v>21</v>
      </c>
      <c r="I412" s="48">
        <v>49</v>
      </c>
      <c r="J412" s="101">
        <v>1</v>
      </c>
      <c r="K412" s="101">
        <v>0</v>
      </c>
      <c r="L412" s="101">
        <v>40</v>
      </c>
      <c r="M412" s="101">
        <v>178</v>
      </c>
      <c r="N412" s="101">
        <v>0</v>
      </c>
      <c r="O412" s="169"/>
      <c r="P412" s="167"/>
      <c r="Q412" s="67">
        <f t="shared" si="90"/>
        <v>219</v>
      </c>
      <c r="R412" s="67">
        <f t="shared" si="91"/>
        <v>219</v>
      </c>
      <c r="S412" s="67">
        <f t="shared" si="92"/>
        <v>219</v>
      </c>
    </row>
    <row r="413" spans="1:19" ht="25.5">
      <c r="A413" s="33" t="s">
        <v>71</v>
      </c>
      <c r="B413" s="98">
        <v>73</v>
      </c>
      <c r="C413" s="99">
        <v>37</v>
      </c>
      <c r="D413" s="100" t="s">
        <v>177</v>
      </c>
      <c r="E413" s="48">
        <v>3</v>
      </c>
      <c r="F413" s="48">
        <v>29</v>
      </c>
      <c r="G413" s="48">
        <v>31</v>
      </c>
      <c r="H413" s="48">
        <v>3</v>
      </c>
      <c r="I413" s="48">
        <v>44</v>
      </c>
      <c r="J413" s="101">
        <v>0</v>
      </c>
      <c r="K413" s="101">
        <v>0</v>
      </c>
      <c r="L413" s="101">
        <v>95</v>
      </c>
      <c r="M413" s="101">
        <v>15</v>
      </c>
      <c r="N413" s="101">
        <v>0</v>
      </c>
      <c r="O413" s="168" t="s">
        <v>319</v>
      </c>
      <c r="P413" s="166" t="s">
        <v>223</v>
      </c>
      <c r="Q413" s="67">
        <f t="shared" si="90"/>
        <v>110</v>
      </c>
      <c r="R413" s="67">
        <f t="shared" si="91"/>
        <v>110</v>
      </c>
      <c r="S413" s="67">
        <f t="shared" si="92"/>
        <v>110</v>
      </c>
    </row>
    <row r="414" spans="1:19" ht="38.25">
      <c r="A414" s="68" t="s">
        <v>370</v>
      </c>
      <c r="B414" s="98">
        <v>68</v>
      </c>
      <c r="C414" s="99">
        <v>21</v>
      </c>
      <c r="D414" s="100" t="s">
        <v>177</v>
      </c>
      <c r="E414" s="48">
        <v>1</v>
      </c>
      <c r="F414" s="48">
        <v>16</v>
      </c>
      <c r="G414" s="48">
        <v>32</v>
      </c>
      <c r="H414" s="48">
        <v>3</v>
      </c>
      <c r="I414" s="48">
        <v>37</v>
      </c>
      <c r="J414" s="101">
        <v>0</v>
      </c>
      <c r="K414" s="101">
        <v>0</v>
      </c>
      <c r="L414" s="101">
        <v>83</v>
      </c>
      <c r="M414" s="101">
        <v>6</v>
      </c>
      <c r="N414" s="101">
        <v>0</v>
      </c>
      <c r="O414" s="169"/>
      <c r="P414" s="167"/>
      <c r="Q414" s="67">
        <f t="shared" si="90"/>
        <v>89</v>
      </c>
      <c r="R414" s="67">
        <f t="shared" si="91"/>
        <v>89</v>
      </c>
      <c r="S414" s="67">
        <f t="shared" si="92"/>
        <v>89</v>
      </c>
    </row>
    <row r="415" spans="1:19" ht="25.5">
      <c r="A415" s="33" t="s">
        <v>71</v>
      </c>
      <c r="B415" s="98">
        <v>23</v>
      </c>
      <c r="C415" s="99">
        <v>30</v>
      </c>
      <c r="D415" s="100" t="s">
        <v>177</v>
      </c>
      <c r="E415" s="48">
        <v>0</v>
      </c>
      <c r="F415" s="48">
        <v>21</v>
      </c>
      <c r="G415" s="48">
        <v>13</v>
      </c>
      <c r="H415" s="48">
        <v>1</v>
      </c>
      <c r="I415" s="48">
        <v>18</v>
      </c>
      <c r="J415" s="101">
        <v>0</v>
      </c>
      <c r="K415" s="101">
        <v>0</v>
      </c>
      <c r="L415" s="101">
        <v>42</v>
      </c>
      <c r="M415" s="101">
        <v>11</v>
      </c>
      <c r="N415" s="101">
        <v>0</v>
      </c>
      <c r="O415" s="168" t="s">
        <v>652</v>
      </c>
      <c r="P415" s="166" t="s">
        <v>223</v>
      </c>
      <c r="Q415" s="67">
        <f t="shared" si="90"/>
        <v>53</v>
      </c>
      <c r="R415" s="67">
        <f t="shared" si="91"/>
        <v>53</v>
      </c>
      <c r="S415" s="67">
        <f t="shared" si="92"/>
        <v>53</v>
      </c>
    </row>
    <row r="416" spans="1:19" ht="38.25">
      <c r="A416" s="68" t="s">
        <v>370</v>
      </c>
      <c r="B416" s="98">
        <v>27</v>
      </c>
      <c r="C416" s="99">
        <v>17</v>
      </c>
      <c r="D416" s="100" t="s">
        <v>177</v>
      </c>
      <c r="E416" s="48">
        <v>0</v>
      </c>
      <c r="F416" s="48">
        <v>16</v>
      </c>
      <c r="G416" s="48">
        <v>13</v>
      </c>
      <c r="H416" s="48">
        <v>0</v>
      </c>
      <c r="I416" s="48">
        <v>15</v>
      </c>
      <c r="J416" s="101">
        <v>0</v>
      </c>
      <c r="K416" s="101">
        <v>0</v>
      </c>
      <c r="L416" s="101">
        <v>36</v>
      </c>
      <c r="M416" s="101">
        <v>8</v>
      </c>
      <c r="N416" s="101">
        <v>0</v>
      </c>
      <c r="O416" s="169"/>
      <c r="P416" s="167"/>
      <c r="Q416" s="67">
        <f t="shared" si="90"/>
        <v>44</v>
      </c>
      <c r="R416" s="67">
        <f t="shared" si="91"/>
        <v>44</v>
      </c>
      <c r="S416" s="67">
        <f t="shared" si="92"/>
        <v>44</v>
      </c>
    </row>
    <row r="417" spans="1:19" ht="25.5">
      <c r="A417" s="33" t="s">
        <v>71</v>
      </c>
      <c r="B417" s="98">
        <v>32</v>
      </c>
      <c r="C417" s="99">
        <v>13</v>
      </c>
      <c r="D417" s="100" t="s">
        <v>177</v>
      </c>
      <c r="E417" s="48">
        <v>1</v>
      </c>
      <c r="F417" s="48">
        <v>14</v>
      </c>
      <c r="G417" s="48">
        <v>21</v>
      </c>
      <c r="H417" s="48">
        <v>1</v>
      </c>
      <c r="I417" s="48">
        <v>8</v>
      </c>
      <c r="J417" s="101">
        <v>0</v>
      </c>
      <c r="K417" s="101">
        <v>0</v>
      </c>
      <c r="L417" s="101">
        <v>8</v>
      </c>
      <c r="M417" s="101">
        <v>37</v>
      </c>
      <c r="N417" s="101">
        <v>0</v>
      </c>
      <c r="O417" s="168" t="s">
        <v>653</v>
      </c>
      <c r="P417" s="166" t="s">
        <v>223</v>
      </c>
      <c r="Q417" s="67">
        <f t="shared" si="90"/>
        <v>45</v>
      </c>
      <c r="R417" s="67">
        <f t="shared" si="91"/>
        <v>45</v>
      </c>
      <c r="S417" s="67">
        <f t="shared" si="92"/>
        <v>45</v>
      </c>
    </row>
    <row r="418" spans="1:19" ht="38.25">
      <c r="A418" s="68" t="s">
        <v>370</v>
      </c>
      <c r="B418" s="98">
        <v>31</v>
      </c>
      <c r="C418" s="99">
        <v>12</v>
      </c>
      <c r="D418" s="100" t="s">
        <v>177</v>
      </c>
      <c r="E418" s="48">
        <v>1</v>
      </c>
      <c r="F418" s="48">
        <v>10</v>
      </c>
      <c r="G418" s="48">
        <v>23</v>
      </c>
      <c r="H418" s="48">
        <v>1</v>
      </c>
      <c r="I418" s="48">
        <v>8</v>
      </c>
      <c r="J418" s="101">
        <v>0</v>
      </c>
      <c r="K418" s="101">
        <v>0</v>
      </c>
      <c r="L418" s="101">
        <v>7</v>
      </c>
      <c r="M418" s="101">
        <v>36</v>
      </c>
      <c r="N418" s="101">
        <v>0</v>
      </c>
      <c r="O418" s="169"/>
      <c r="P418" s="167"/>
      <c r="Q418" s="67">
        <f t="shared" si="90"/>
        <v>43</v>
      </c>
      <c r="R418" s="67">
        <f t="shared" si="91"/>
        <v>43</v>
      </c>
      <c r="S418" s="67">
        <f t="shared" si="92"/>
        <v>43</v>
      </c>
    </row>
    <row r="419" spans="1:19" ht="25.5">
      <c r="A419" s="33" t="s">
        <v>71</v>
      </c>
      <c r="B419" s="98">
        <v>45</v>
      </c>
      <c r="C419" s="99">
        <v>48</v>
      </c>
      <c r="D419" s="100" t="s">
        <v>177</v>
      </c>
      <c r="E419" s="48">
        <v>4</v>
      </c>
      <c r="F419" s="48">
        <v>13</v>
      </c>
      <c r="G419" s="48">
        <v>15</v>
      </c>
      <c r="H419" s="48">
        <v>1</v>
      </c>
      <c r="I419" s="48">
        <v>60</v>
      </c>
      <c r="J419" s="101">
        <v>0</v>
      </c>
      <c r="K419" s="101">
        <v>0</v>
      </c>
      <c r="L419" s="101">
        <v>31</v>
      </c>
      <c r="M419" s="101">
        <v>62</v>
      </c>
      <c r="N419" s="101">
        <v>0</v>
      </c>
      <c r="O419" s="168" t="s">
        <v>353</v>
      </c>
      <c r="P419" s="166" t="s">
        <v>223</v>
      </c>
      <c r="Q419" s="67">
        <f t="shared" si="90"/>
        <v>93</v>
      </c>
      <c r="R419" s="67">
        <f t="shared" si="91"/>
        <v>93</v>
      </c>
      <c r="S419" s="67">
        <f t="shared" si="92"/>
        <v>93</v>
      </c>
    </row>
    <row r="420" spans="1:19" ht="38.25">
      <c r="A420" s="68" t="s">
        <v>370</v>
      </c>
      <c r="B420" s="98">
        <v>20</v>
      </c>
      <c r="C420" s="99">
        <v>23</v>
      </c>
      <c r="D420" s="100" t="s">
        <v>177</v>
      </c>
      <c r="E420" s="48">
        <v>0</v>
      </c>
      <c r="F420" s="48">
        <v>7</v>
      </c>
      <c r="G420" s="48">
        <v>11</v>
      </c>
      <c r="H420" s="48">
        <v>2</v>
      </c>
      <c r="I420" s="48">
        <v>23</v>
      </c>
      <c r="J420" s="101">
        <v>0</v>
      </c>
      <c r="K420" s="101">
        <v>0</v>
      </c>
      <c r="L420" s="101">
        <v>6</v>
      </c>
      <c r="M420" s="101">
        <v>37</v>
      </c>
      <c r="N420" s="101">
        <v>0</v>
      </c>
      <c r="O420" s="169"/>
      <c r="P420" s="167"/>
      <c r="Q420" s="67">
        <f t="shared" si="90"/>
        <v>43</v>
      </c>
      <c r="R420" s="67">
        <f t="shared" si="91"/>
        <v>43</v>
      </c>
      <c r="S420" s="67">
        <f t="shared" si="92"/>
        <v>43</v>
      </c>
    </row>
    <row r="421" spans="1:19" ht="25.5">
      <c r="A421" s="33" t="s">
        <v>71</v>
      </c>
      <c r="B421" s="98">
        <v>53</v>
      </c>
      <c r="C421" s="99">
        <v>57</v>
      </c>
      <c r="D421" s="100" t="s">
        <v>177</v>
      </c>
      <c r="E421" s="48">
        <v>4</v>
      </c>
      <c r="F421" s="48">
        <v>6</v>
      </c>
      <c r="G421" s="48">
        <v>12</v>
      </c>
      <c r="H421" s="48">
        <v>2</v>
      </c>
      <c r="I421" s="48">
        <v>86</v>
      </c>
      <c r="J421" s="101">
        <v>0</v>
      </c>
      <c r="K421" s="101">
        <v>51</v>
      </c>
      <c r="L421" s="101">
        <v>49</v>
      </c>
      <c r="M421" s="101">
        <v>10</v>
      </c>
      <c r="N421" s="101">
        <v>0</v>
      </c>
      <c r="O421" s="168" t="s">
        <v>354</v>
      </c>
      <c r="P421" s="166" t="s">
        <v>224</v>
      </c>
      <c r="Q421" s="67">
        <f t="shared" si="90"/>
        <v>110</v>
      </c>
      <c r="R421" s="67">
        <f t="shared" si="91"/>
        <v>110</v>
      </c>
      <c r="S421" s="67">
        <f t="shared" si="92"/>
        <v>110</v>
      </c>
    </row>
    <row r="422" spans="1:19" ht="38.25">
      <c r="A422" s="68" t="s">
        <v>370</v>
      </c>
      <c r="B422" s="98">
        <v>53</v>
      </c>
      <c r="C422" s="99">
        <v>57</v>
      </c>
      <c r="D422" s="100" t="s">
        <v>177</v>
      </c>
      <c r="E422" s="48">
        <v>3</v>
      </c>
      <c r="F422" s="48">
        <v>7</v>
      </c>
      <c r="G422" s="48">
        <v>11</v>
      </c>
      <c r="H422" s="48">
        <v>3</v>
      </c>
      <c r="I422" s="48">
        <v>86</v>
      </c>
      <c r="J422" s="101">
        <v>0</v>
      </c>
      <c r="K422" s="101">
        <v>54</v>
      </c>
      <c r="L422" s="101">
        <v>48</v>
      </c>
      <c r="M422" s="101">
        <v>8</v>
      </c>
      <c r="N422" s="101">
        <v>0</v>
      </c>
      <c r="O422" s="169"/>
      <c r="P422" s="167"/>
      <c r="Q422" s="67">
        <f t="shared" si="90"/>
        <v>110</v>
      </c>
      <c r="R422" s="67">
        <f t="shared" si="91"/>
        <v>110</v>
      </c>
      <c r="S422" s="67">
        <f t="shared" si="92"/>
        <v>110</v>
      </c>
    </row>
    <row r="423" spans="1:19" ht="25.5">
      <c r="A423" s="33" t="s">
        <v>71</v>
      </c>
      <c r="B423" s="98">
        <v>91</v>
      </c>
      <c r="C423" s="99">
        <v>128</v>
      </c>
      <c r="D423" s="100" t="s">
        <v>177</v>
      </c>
      <c r="E423" s="48">
        <v>12</v>
      </c>
      <c r="F423" s="48">
        <v>27</v>
      </c>
      <c r="G423" s="48">
        <v>46</v>
      </c>
      <c r="H423" s="48">
        <v>9</v>
      </c>
      <c r="I423" s="48">
        <v>125</v>
      </c>
      <c r="J423" s="101">
        <v>0</v>
      </c>
      <c r="K423" s="101">
        <v>198</v>
      </c>
      <c r="L423" s="101">
        <v>19</v>
      </c>
      <c r="M423" s="101">
        <v>2</v>
      </c>
      <c r="N423" s="101">
        <v>0</v>
      </c>
      <c r="O423" s="168" t="s">
        <v>595</v>
      </c>
      <c r="P423" s="166" t="s">
        <v>224</v>
      </c>
      <c r="Q423" s="67">
        <f t="shared" si="90"/>
        <v>219</v>
      </c>
      <c r="R423" s="67">
        <f t="shared" si="91"/>
        <v>219</v>
      </c>
      <c r="S423" s="67">
        <f t="shared" si="92"/>
        <v>219</v>
      </c>
    </row>
    <row r="424" spans="1:19" ht="38.25">
      <c r="A424" s="68" t="s">
        <v>370</v>
      </c>
      <c r="B424" s="98">
        <v>84</v>
      </c>
      <c r="C424" s="99">
        <v>96</v>
      </c>
      <c r="D424" s="100" t="s">
        <v>177</v>
      </c>
      <c r="E424" s="48">
        <v>9</v>
      </c>
      <c r="F424" s="48">
        <v>29</v>
      </c>
      <c r="G424" s="48">
        <v>30</v>
      </c>
      <c r="H424" s="48">
        <v>8</v>
      </c>
      <c r="I424" s="48">
        <v>104</v>
      </c>
      <c r="J424" s="101">
        <v>0</v>
      </c>
      <c r="K424" s="101">
        <v>156</v>
      </c>
      <c r="L424" s="101">
        <v>23</v>
      </c>
      <c r="M424" s="101">
        <v>1</v>
      </c>
      <c r="N424" s="101">
        <v>0</v>
      </c>
      <c r="O424" s="169"/>
      <c r="P424" s="167"/>
      <c r="Q424" s="67">
        <f t="shared" si="90"/>
        <v>180</v>
      </c>
      <c r="R424" s="67">
        <f t="shared" si="91"/>
        <v>180</v>
      </c>
      <c r="S424" s="67">
        <f t="shared" si="92"/>
        <v>180</v>
      </c>
    </row>
    <row r="425" spans="1:19" ht="25.5">
      <c r="A425" s="33" t="s">
        <v>71</v>
      </c>
      <c r="B425" s="98">
        <v>27</v>
      </c>
      <c r="C425" s="99">
        <v>25</v>
      </c>
      <c r="D425" s="100" t="s">
        <v>177</v>
      </c>
      <c r="E425" s="48">
        <v>0</v>
      </c>
      <c r="F425" s="48">
        <v>13</v>
      </c>
      <c r="G425" s="48">
        <v>22</v>
      </c>
      <c r="H425" s="48">
        <v>7</v>
      </c>
      <c r="I425" s="48">
        <v>10</v>
      </c>
      <c r="J425" s="101">
        <v>0</v>
      </c>
      <c r="K425" s="101">
        <v>0</v>
      </c>
      <c r="L425" s="101">
        <v>35</v>
      </c>
      <c r="M425" s="101">
        <v>17</v>
      </c>
      <c r="N425" s="101">
        <v>0</v>
      </c>
      <c r="O425" s="168" t="s">
        <v>355</v>
      </c>
      <c r="P425" s="166" t="s">
        <v>224</v>
      </c>
      <c r="Q425" s="67">
        <f t="shared" si="90"/>
        <v>52</v>
      </c>
      <c r="R425" s="67">
        <f t="shared" si="91"/>
        <v>52</v>
      </c>
      <c r="S425" s="67">
        <f t="shared" si="92"/>
        <v>52</v>
      </c>
    </row>
    <row r="426" spans="1:19" ht="38.25">
      <c r="A426" s="68" t="s">
        <v>370</v>
      </c>
      <c r="B426" s="98">
        <v>36</v>
      </c>
      <c r="C426" s="99">
        <v>28</v>
      </c>
      <c r="D426" s="100" t="s">
        <v>177</v>
      </c>
      <c r="E426" s="48">
        <v>2</v>
      </c>
      <c r="F426" s="48">
        <v>21</v>
      </c>
      <c r="G426" s="48">
        <v>27</v>
      </c>
      <c r="H426" s="48">
        <v>2</v>
      </c>
      <c r="I426" s="48">
        <v>12</v>
      </c>
      <c r="J426" s="101">
        <v>0</v>
      </c>
      <c r="K426" s="101">
        <v>0</v>
      </c>
      <c r="L426" s="101">
        <v>41</v>
      </c>
      <c r="M426" s="101">
        <v>23</v>
      </c>
      <c r="N426" s="101">
        <v>0</v>
      </c>
      <c r="O426" s="169"/>
      <c r="P426" s="167"/>
      <c r="Q426" s="67">
        <f t="shared" si="90"/>
        <v>64</v>
      </c>
      <c r="R426" s="67">
        <f t="shared" si="91"/>
        <v>64</v>
      </c>
      <c r="S426" s="67">
        <f t="shared" si="92"/>
        <v>64</v>
      </c>
    </row>
    <row r="427" spans="1:19" ht="25.5">
      <c r="A427" s="33" t="s">
        <v>71</v>
      </c>
      <c r="B427" s="98">
        <v>50</v>
      </c>
      <c r="C427" s="99">
        <v>67</v>
      </c>
      <c r="D427" s="100" t="s">
        <v>177</v>
      </c>
      <c r="E427" s="48">
        <v>0</v>
      </c>
      <c r="F427" s="48">
        <v>23</v>
      </c>
      <c r="G427" s="48">
        <v>38</v>
      </c>
      <c r="H427" s="48">
        <v>5</v>
      </c>
      <c r="I427" s="48">
        <v>51</v>
      </c>
      <c r="J427" s="101">
        <v>0</v>
      </c>
      <c r="K427" s="101">
        <v>0</v>
      </c>
      <c r="L427" s="101">
        <v>93</v>
      </c>
      <c r="M427" s="101">
        <v>24</v>
      </c>
      <c r="N427" s="101">
        <v>0</v>
      </c>
      <c r="O427" s="168" t="s">
        <v>320</v>
      </c>
      <c r="P427" s="166" t="s">
        <v>224</v>
      </c>
      <c r="Q427" s="67">
        <f t="shared" si="90"/>
        <v>117</v>
      </c>
      <c r="R427" s="67">
        <f t="shared" si="91"/>
        <v>117</v>
      </c>
      <c r="S427" s="67">
        <f t="shared" si="92"/>
        <v>117</v>
      </c>
    </row>
    <row r="428" spans="1:19" ht="38.25">
      <c r="A428" s="68" t="s">
        <v>370</v>
      </c>
      <c r="B428" s="98">
        <v>46</v>
      </c>
      <c r="C428" s="99">
        <v>52</v>
      </c>
      <c r="D428" s="100" t="s">
        <v>177</v>
      </c>
      <c r="E428" s="48">
        <v>0</v>
      </c>
      <c r="F428" s="48">
        <v>18</v>
      </c>
      <c r="G428" s="48">
        <v>31</v>
      </c>
      <c r="H428" s="48">
        <v>4</v>
      </c>
      <c r="I428" s="48">
        <v>45</v>
      </c>
      <c r="J428" s="101">
        <v>0</v>
      </c>
      <c r="K428" s="101">
        <v>0</v>
      </c>
      <c r="L428" s="101">
        <v>78</v>
      </c>
      <c r="M428" s="101">
        <v>20</v>
      </c>
      <c r="N428" s="101">
        <v>0</v>
      </c>
      <c r="O428" s="169"/>
      <c r="P428" s="167"/>
      <c r="Q428" s="67">
        <f t="shared" si="90"/>
        <v>98</v>
      </c>
      <c r="R428" s="67">
        <f t="shared" si="91"/>
        <v>98</v>
      </c>
      <c r="S428" s="67">
        <f t="shared" si="92"/>
        <v>98</v>
      </c>
    </row>
    <row r="429" spans="1:19" ht="25.5">
      <c r="A429" s="33" t="s">
        <v>71</v>
      </c>
      <c r="B429" s="98">
        <v>38</v>
      </c>
      <c r="C429" s="99">
        <v>44</v>
      </c>
      <c r="D429" s="100" t="s">
        <v>177</v>
      </c>
      <c r="E429" s="48">
        <v>2</v>
      </c>
      <c r="F429" s="48">
        <v>22</v>
      </c>
      <c r="G429" s="48">
        <v>24</v>
      </c>
      <c r="H429" s="48">
        <v>3</v>
      </c>
      <c r="I429" s="48">
        <v>31</v>
      </c>
      <c r="J429" s="101">
        <v>0</v>
      </c>
      <c r="K429" s="101">
        <v>0</v>
      </c>
      <c r="L429" s="101">
        <v>39</v>
      </c>
      <c r="M429" s="101">
        <v>43</v>
      </c>
      <c r="N429" s="101">
        <v>0</v>
      </c>
      <c r="O429" s="168" t="s">
        <v>321</v>
      </c>
      <c r="P429" s="166" t="s">
        <v>224</v>
      </c>
      <c r="Q429" s="67">
        <f t="shared" si="90"/>
        <v>82</v>
      </c>
      <c r="R429" s="67">
        <f t="shared" si="91"/>
        <v>82</v>
      </c>
      <c r="S429" s="67">
        <f t="shared" si="92"/>
        <v>82</v>
      </c>
    </row>
    <row r="430" spans="1:19" ht="38.25">
      <c r="A430" s="68" t="s">
        <v>370</v>
      </c>
      <c r="B430" s="98">
        <v>26</v>
      </c>
      <c r="C430" s="99">
        <v>16</v>
      </c>
      <c r="D430" s="100" t="s">
        <v>177</v>
      </c>
      <c r="E430" s="48">
        <v>0</v>
      </c>
      <c r="F430" s="48">
        <v>8</v>
      </c>
      <c r="G430" s="48">
        <v>11</v>
      </c>
      <c r="H430" s="48">
        <v>3</v>
      </c>
      <c r="I430" s="48">
        <v>20</v>
      </c>
      <c r="J430" s="101">
        <v>0</v>
      </c>
      <c r="K430" s="101">
        <v>0</v>
      </c>
      <c r="L430" s="101">
        <v>14</v>
      </c>
      <c r="M430" s="101">
        <v>28</v>
      </c>
      <c r="N430" s="101">
        <v>0</v>
      </c>
      <c r="O430" s="169"/>
      <c r="P430" s="167"/>
      <c r="Q430" s="67">
        <f t="shared" si="90"/>
        <v>42</v>
      </c>
      <c r="R430" s="67">
        <f t="shared" si="91"/>
        <v>42</v>
      </c>
      <c r="S430" s="67">
        <f t="shared" si="92"/>
        <v>42</v>
      </c>
    </row>
    <row r="431" spans="1:19" ht="25.5">
      <c r="A431" s="33" t="s">
        <v>71</v>
      </c>
      <c r="B431" s="98">
        <v>12</v>
      </c>
      <c r="C431" s="99">
        <v>7</v>
      </c>
      <c r="D431" s="100" t="s">
        <v>177</v>
      </c>
      <c r="E431" s="48">
        <v>0</v>
      </c>
      <c r="F431" s="48">
        <v>0</v>
      </c>
      <c r="G431" s="48">
        <v>6</v>
      </c>
      <c r="H431" s="48">
        <v>2</v>
      </c>
      <c r="I431" s="48">
        <v>11</v>
      </c>
      <c r="J431" s="101">
        <v>0</v>
      </c>
      <c r="K431" s="101">
        <v>0</v>
      </c>
      <c r="L431" s="101">
        <v>18</v>
      </c>
      <c r="M431" s="101">
        <v>1</v>
      </c>
      <c r="N431" s="101">
        <v>0</v>
      </c>
      <c r="O431" s="168" t="s">
        <v>419</v>
      </c>
      <c r="P431" s="166" t="s">
        <v>224</v>
      </c>
      <c r="Q431" s="67">
        <f t="shared" si="90"/>
        <v>19</v>
      </c>
      <c r="R431" s="67">
        <f t="shared" si="91"/>
        <v>19</v>
      </c>
      <c r="S431" s="67">
        <f t="shared" si="92"/>
        <v>19</v>
      </c>
    </row>
    <row r="432" spans="1:19" ht="38.25">
      <c r="A432" s="68" t="s">
        <v>370</v>
      </c>
      <c r="B432" s="98">
        <v>18</v>
      </c>
      <c r="C432" s="99">
        <v>10</v>
      </c>
      <c r="D432" s="100" t="s">
        <v>177</v>
      </c>
      <c r="E432" s="48">
        <v>0</v>
      </c>
      <c r="F432" s="48">
        <v>3</v>
      </c>
      <c r="G432" s="48">
        <v>6</v>
      </c>
      <c r="H432" s="48">
        <v>1</v>
      </c>
      <c r="I432" s="48">
        <v>18</v>
      </c>
      <c r="J432" s="101">
        <v>0</v>
      </c>
      <c r="K432" s="101">
        <v>0</v>
      </c>
      <c r="L432" s="101">
        <v>27</v>
      </c>
      <c r="M432" s="101">
        <v>1</v>
      </c>
      <c r="N432" s="101">
        <v>0</v>
      </c>
      <c r="O432" s="169"/>
      <c r="P432" s="167"/>
      <c r="Q432" s="67">
        <f t="shared" si="90"/>
        <v>28</v>
      </c>
      <c r="R432" s="67">
        <f t="shared" si="91"/>
        <v>28</v>
      </c>
      <c r="S432" s="67">
        <f t="shared" si="92"/>
        <v>28</v>
      </c>
    </row>
    <row r="433" spans="1:19" ht="25.5">
      <c r="A433" s="33" t="s">
        <v>71</v>
      </c>
      <c r="B433" s="98">
        <v>44</v>
      </c>
      <c r="C433" s="99">
        <v>41</v>
      </c>
      <c r="D433" s="100" t="s">
        <v>177</v>
      </c>
      <c r="E433" s="48">
        <v>3</v>
      </c>
      <c r="F433" s="48">
        <v>18</v>
      </c>
      <c r="G433" s="48">
        <v>21</v>
      </c>
      <c r="H433" s="48">
        <v>6</v>
      </c>
      <c r="I433" s="48">
        <v>37</v>
      </c>
      <c r="J433" s="101">
        <v>0</v>
      </c>
      <c r="K433" s="101">
        <v>12</v>
      </c>
      <c r="L433" s="101">
        <v>68</v>
      </c>
      <c r="M433" s="101">
        <v>5</v>
      </c>
      <c r="N433" s="101">
        <v>0</v>
      </c>
      <c r="O433" s="168" t="s">
        <v>600</v>
      </c>
      <c r="P433" s="166" t="s">
        <v>224</v>
      </c>
      <c r="Q433" s="67">
        <f t="shared" si="90"/>
        <v>85</v>
      </c>
      <c r="R433" s="67">
        <f t="shared" si="91"/>
        <v>85</v>
      </c>
      <c r="S433" s="67">
        <f t="shared" si="92"/>
        <v>85</v>
      </c>
    </row>
    <row r="434" spans="1:19" ht="38.25">
      <c r="A434" s="68" t="s">
        <v>370</v>
      </c>
      <c r="B434" s="98">
        <v>33</v>
      </c>
      <c r="C434" s="99">
        <v>26</v>
      </c>
      <c r="D434" s="100" t="s">
        <v>177</v>
      </c>
      <c r="E434" s="48">
        <v>2</v>
      </c>
      <c r="F434" s="48">
        <v>15</v>
      </c>
      <c r="G434" s="48">
        <v>15</v>
      </c>
      <c r="H434" s="48">
        <v>4</v>
      </c>
      <c r="I434" s="48">
        <v>23</v>
      </c>
      <c r="J434" s="101">
        <v>0</v>
      </c>
      <c r="K434" s="101">
        <v>9</v>
      </c>
      <c r="L434" s="101">
        <v>46</v>
      </c>
      <c r="M434" s="101">
        <v>4</v>
      </c>
      <c r="N434" s="101">
        <v>0</v>
      </c>
      <c r="O434" s="169"/>
      <c r="P434" s="167"/>
      <c r="Q434" s="67">
        <f t="shared" si="90"/>
        <v>59</v>
      </c>
      <c r="R434" s="67">
        <f t="shared" si="91"/>
        <v>59</v>
      </c>
      <c r="S434" s="67">
        <f t="shared" si="92"/>
        <v>59</v>
      </c>
    </row>
    <row r="435" spans="1:19" ht="25.5">
      <c r="A435" s="33" t="s">
        <v>71</v>
      </c>
      <c r="B435" s="98">
        <v>33</v>
      </c>
      <c r="C435" s="99">
        <v>38</v>
      </c>
      <c r="D435" s="100" t="s">
        <v>177</v>
      </c>
      <c r="E435" s="48">
        <v>7</v>
      </c>
      <c r="F435" s="48">
        <v>7</v>
      </c>
      <c r="G435" s="48">
        <v>13</v>
      </c>
      <c r="H435" s="48">
        <v>1</v>
      </c>
      <c r="I435" s="48">
        <v>43</v>
      </c>
      <c r="J435" s="101">
        <v>0</v>
      </c>
      <c r="K435" s="101">
        <v>25</v>
      </c>
      <c r="L435" s="101">
        <v>37</v>
      </c>
      <c r="M435" s="101">
        <v>9</v>
      </c>
      <c r="N435" s="101">
        <v>0</v>
      </c>
      <c r="O435" s="168" t="s">
        <v>596</v>
      </c>
      <c r="P435" s="166" t="s">
        <v>224</v>
      </c>
      <c r="Q435" s="67">
        <f t="shared" si="90"/>
        <v>71</v>
      </c>
      <c r="R435" s="67">
        <f t="shared" si="91"/>
        <v>71</v>
      </c>
      <c r="S435" s="67">
        <f t="shared" si="92"/>
        <v>71</v>
      </c>
    </row>
    <row r="436" spans="1:19" ht="38.25">
      <c r="A436" s="68" t="s">
        <v>370</v>
      </c>
      <c r="B436" s="98">
        <v>28</v>
      </c>
      <c r="C436" s="99">
        <v>20</v>
      </c>
      <c r="D436" s="100" t="s">
        <v>177</v>
      </c>
      <c r="E436" s="48">
        <v>5</v>
      </c>
      <c r="F436" s="48">
        <v>3</v>
      </c>
      <c r="G436" s="48">
        <v>9</v>
      </c>
      <c r="H436" s="48">
        <v>1</v>
      </c>
      <c r="I436" s="48">
        <v>30</v>
      </c>
      <c r="J436" s="101">
        <v>0</v>
      </c>
      <c r="K436" s="101">
        <v>15</v>
      </c>
      <c r="L436" s="101">
        <v>23</v>
      </c>
      <c r="M436" s="101">
        <v>10</v>
      </c>
      <c r="N436" s="101">
        <v>0</v>
      </c>
      <c r="O436" s="169"/>
      <c r="P436" s="167"/>
      <c r="Q436" s="67">
        <f t="shared" si="90"/>
        <v>48</v>
      </c>
      <c r="R436" s="67">
        <f t="shared" si="91"/>
        <v>48</v>
      </c>
      <c r="S436" s="67">
        <f t="shared" si="92"/>
        <v>48</v>
      </c>
    </row>
    <row r="437" spans="1:19" ht="25.5">
      <c r="A437" s="33" t="s">
        <v>71</v>
      </c>
      <c r="B437" s="98">
        <v>99</v>
      </c>
      <c r="C437" s="99">
        <v>65</v>
      </c>
      <c r="D437" s="100" t="s">
        <v>177</v>
      </c>
      <c r="E437" s="48">
        <v>5</v>
      </c>
      <c r="F437" s="48">
        <v>34</v>
      </c>
      <c r="G437" s="48">
        <v>58</v>
      </c>
      <c r="H437" s="48">
        <v>3</v>
      </c>
      <c r="I437" s="48">
        <v>64</v>
      </c>
      <c r="J437" s="101">
        <v>0</v>
      </c>
      <c r="K437" s="101">
        <v>0</v>
      </c>
      <c r="L437" s="101">
        <v>126</v>
      </c>
      <c r="M437" s="101">
        <v>38</v>
      </c>
      <c r="N437" s="101">
        <v>0</v>
      </c>
      <c r="O437" s="168" t="s">
        <v>420</v>
      </c>
      <c r="P437" s="166" t="s">
        <v>224</v>
      </c>
      <c r="Q437" s="67">
        <f t="shared" si="90"/>
        <v>164</v>
      </c>
      <c r="R437" s="67">
        <f t="shared" si="91"/>
        <v>164</v>
      </c>
      <c r="S437" s="67">
        <f t="shared" si="92"/>
        <v>164</v>
      </c>
    </row>
    <row r="438" spans="1:19" ht="38.25">
      <c r="A438" s="68" t="s">
        <v>370</v>
      </c>
      <c r="B438" s="98">
        <v>92</v>
      </c>
      <c r="C438" s="99">
        <v>72</v>
      </c>
      <c r="D438" s="100" t="s">
        <v>177</v>
      </c>
      <c r="E438" s="48">
        <v>3</v>
      </c>
      <c r="F438" s="48">
        <v>37</v>
      </c>
      <c r="G438" s="48">
        <v>56</v>
      </c>
      <c r="H438" s="48">
        <v>13</v>
      </c>
      <c r="I438" s="48">
        <v>55</v>
      </c>
      <c r="J438" s="101">
        <v>0</v>
      </c>
      <c r="K438" s="101">
        <v>0</v>
      </c>
      <c r="L438" s="101">
        <v>132</v>
      </c>
      <c r="M438" s="101">
        <v>32</v>
      </c>
      <c r="N438" s="101">
        <v>0</v>
      </c>
      <c r="O438" s="169"/>
      <c r="P438" s="167"/>
      <c r="Q438" s="67">
        <f t="shared" si="90"/>
        <v>164</v>
      </c>
      <c r="R438" s="67">
        <f t="shared" si="91"/>
        <v>164</v>
      </c>
      <c r="S438" s="67">
        <f t="shared" si="92"/>
        <v>164</v>
      </c>
    </row>
    <row r="439" spans="1:19" ht="25.5">
      <c r="A439" s="33" t="s">
        <v>71</v>
      </c>
      <c r="B439" s="98"/>
      <c r="C439" s="99"/>
      <c r="D439" s="100" t="s">
        <v>177</v>
      </c>
      <c r="E439" s="48"/>
      <c r="F439" s="48"/>
      <c r="G439" s="48"/>
      <c r="H439" s="48"/>
      <c r="I439" s="48"/>
      <c r="J439" s="101"/>
      <c r="K439" s="101"/>
      <c r="L439" s="101"/>
      <c r="M439" s="101"/>
      <c r="N439" s="101">
        <v>0</v>
      </c>
      <c r="O439" s="171" t="s">
        <v>654</v>
      </c>
      <c r="P439" s="170" t="s">
        <v>224</v>
      </c>
      <c r="Q439" s="67">
        <f t="shared" si="90"/>
        <v>0</v>
      </c>
      <c r="R439" s="67">
        <f t="shared" si="91"/>
        <v>0</v>
      </c>
      <c r="S439" s="67">
        <f t="shared" si="92"/>
        <v>0</v>
      </c>
    </row>
    <row r="440" spans="1:19" ht="38.25">
      <c r="A440" s="68" t="s">
        <v>370</v>
      </c>
      <c r="B440" s="98"/>
      <c r="C440" s="99"/>
      <c r="D440" s="100" t="s">
        <v>177</v>
      </c>
      <c r="E440" s="48"/>
      <c r="F440" s="48"/>
      <c r="G440" s="48"/>
      <c r="H440" s="48"/>
      <c r="I440" s="48"/>
      <c r="J440" s="101"/>
      <c r="K440" s="101"/>
      <c r="L440" s="101"/>
      <c r="M440" s="101"/>
      <c r="N440" s="101">
        <v>0</v>
      </c>
      <c r="O440" s="171"/>
      <c r="P440" s="170"/>
      <c r="Q440" s="67">
        <f t="shared" si="90"/>
        <v>0</v>
      </c>
      <c r="R440" s="67">
        <f t="shared" si="91"/>
        <v>0</v>
      </c>
      <c r="S440" s="67">
        <f t="shared" si="92"/>
        <v>0</v>
      </c>
    </row>
    <row r="441" spans="1:19" ht="25.5">
      <c r="A441" s="33" t="s">
        <v>71</v>
      </c>
      <c r="B441" s="98">
        <v>13</v>
      </c>
      <c r="C441" s="99">
        <v>19</v>
      </c>
      <c r="D441" s="100" t="s">
        <v>177</v>
      </c>
      <c r="E441" s="48">
        <v>0</v>
      </c>
      <c r="F441" s="48">
        <v>9</v>
      </c>
      <c r="G441" s="48">
        <v>10</v>
      </c>
      <c r="H441" s="48">
        <v>4</v>
      </c>
      <c r="I441" s="48">
        <v>9</v>
      </c>
      <c r="J441" s="101">
        <v>0</v>
      </c>
      <c r="K441" s="101">
        <v>0</v>
      </c>
      <c r="L441" s="101">
        <v>26</v>
      </c>
      <c r="M441" s="101">
        <v>6</v>
      </c>
      <c r="N441" s="101">
        <v>0</v>
      </c>
      <c r="O441" s="171" t="s">
        <v>655</v>
      </c>
      <c r="P441" s="170" t="s">
        <v>224</v>
      </c>
      <c r="Q441" s="67">
        <f t="shared" si="90"/>
        <v>32</v>
      </c>
      <c r="R441" s="67">
        <f t="shared" si="91"/>
        <v>32</v>
      </c>
      <c r="S441" s="67">
        <f t="shared" si="92"/>
        <v>32</v>
      </c>
    </row>
    <row r="442" spans="1:19" ht="38.25">
      <c r="A442" s="68" t="s">
        <v>370</v>
      </c>
      <c r="B442" s="98">
        <v>13</v>
      </c>
      <c r="C442" s="99">
        <v>19</v>
      </c>
      <c r="D442" s="100" t="s">
        <v>177</v>
      </c>
      <c r="E442" s="48">
        <v>1</v>
      </c>
      <c r="F442" s="48">
        <v>11</v>
      </c>
      <c r="G442" s="48">
        <v>8</v>
      </c>
      <c r="H442" s="48">
        <v>3</v>
      </c>
      <c r="I442" s="48">
        <v>9</v>
      </c>
      <c r="J442" s="101">
        <v>0</v>
      </c>
      <c r="K442" s="101">
        <v>0</v>
      </c>
      <c r="L442" s="101">
        <v>26</v>
      </c>
      <c r="M442" s="101">
        <v>6</v>
      </c>
      <c r="N442" s="101">
        <v>0</v>
      </c>
      <c r="O442" s="171"/>
      <c r="P442" s="170"/>
      <c r="Q442" s="67">
        <f t="shared" si="90"/>
        <v>32</v>
      </c>
      <c r="R442" s="67">
        <f t="shared" si="91"/>
        <v>32</v>
      </c>
      <c r="S442" s="67">
        <f t="shared" si="92"/>
        <v>32</v>
      </c>
    </row>
    <row r="443" spans="1:19" ht="25.5">
      <c r="A443" s="33" t="s">
        <v>71</v>
      </c>
      <c r="B443" s="98">
        <v>28</v>
      </c>
      <c r="C443" s="99">
        <v>29</v>
      </c>
      <c r="D443" s="100" t="s">
        <v>177</v>
      </c>
      <c r="E443" s="48">
        <v>1</v>
      </c>
      <c r="F443" s="48">
        <v>14</v>
      </c>
      <c r="G443" s="48">
        <v>15</v>
      </c>
      <c r="H443" s="48">
        <v>3</v>
      </c>
      <c r="I443" s="48">
        <v>24</v>
      </c>
      <c r="J443" s="101">
        <v>0</v>
      </c>
      <c r="K443" s="101">
        <v>0</v>
      </c>
      <c r="L443" s="101">
        <v>39</v>
      </c>
      <c r="M443" s="101">
        <v>18</v>
      </c>
      <c r="N443" s="101">
        <v>0</v>
      </c>
      <c r="O443" s="171" t="s">
        <v>656</v>
      </c>
      <c r="P443" s="170" t="s">
        <v>224</v>
      </c>
      <c r="Q443" s="67">
        <f t="shared" si="90"/>
        <v>57</v>
      </c>
      <c r="R443" s="67">
        <f t="shared" si="91"/>
        <v>57</v>
      </c>
      <c r="S443" s="67">
        <f t="shared" si="92"/>
        <v>57</v>
      </c>
    </row>
    <row r="444" spans="1:19" ht="38.25">
      <c r="A444" s="68" t="s">
        <v>370</v>
      </c>
      <c r="B444" s="98">
        <v>36</v>
      </c>
      <c r="C444" s="99">
        <v>33</v>
      </c>
      <c r="D444" s="100" t="s">
        <v>177</v>
      </c>
      <c r="E444" s="48">
        <v>1</v>
      </c>
      <c r="F444" s="48">
        <v>18</v>
      </c>
      <c r="G444" s="48">
        <v>18</v>
      </c>
      <c r="H444" s="48">
        <v>5</v>
      </c>
      <c r="I444" s="48">
        <v>27</v>
      </c>
      <c r="J444" s="101">
        <v>0</v>
      </c>
      <c r="K444" s="101">
        <v>0</v>
      </c>
      <c r="L444" s="101">
        <v>48</v>
      </c>
      <c r="M444" s="101">
        <v>21</v>
      </c>
      <c r="N444" s="101">
        <v>0</v>
      </c>
      <c r="O444" s="171"/>
      <c r="P444" s="170"/>
      <c r="Q444" s="67">
        <f t="shared" si="90"/>
        <v>69</v>
      </c>
      <c r="R444" s="67">
        <f t="shared" si="91"/>
        <v>69</v>
      </c>
      <c r="S444" s="67">
        <f t="shared" si="92"/>
        <v>69</v>
      </c>
    </row>
    <row r="445" spans="1:19" ht="25.5">
      <c r="A445" s="33" t="s">
        <v>71</v>
      </c>
      <c r="B445" s="98">
        <v>57</v>
      </c>
      <c r="C445" s="99">
        <v>38</v>
      </c>
      <c r="D445" s="100" t="s">
        <v>177</v>
      </c>
      <c r="E445" s="48">
        <v>3</v>
      </c>
      <c r="F445" s="48">
        <v>14</v>
      </c>
      <c r="G445" s="48">
        <v>16</v>
      </c>
      <c r="H445" s="48">
        <v>6</v>
      </c>
      <c r="I445" s="48">
        <v>56</v>
      </c>
      <c r="J445" s="101">
        <v>0</v>
      </c>
      <c r="K445" s="101">
        <v>0</v>
      </c>
      <c r="L445" s="101">
        <v>74</v>
      </c>
      <c r="M445" s="101">
        <v>21</v>
      </c>
      <c r="N445" s="101">
        <v>0</v>
      </c>
      <c r="O445" s="171" t="s">
        <v>657</v>
      </c>
      <c r="P445" s="170" t="s">
        <v>224</v>
      </c>
      <c r="Q445" s="67">
        <f t="shared" si="90"/>
        <v>95</v>
      </c>
      <c r="R445" s="67">
        <f t="shared" si="91"/>
        <v>95</v>
      </c>
      <c r="S445" s="67">
        <f t="shared" si="92"/>
        <v>95</v>
      </c>
    </row>
    <row r="446" spans="1:19" ht="38.25">
      <c r="A446" s="68" t="s">
        <v>370</v>
      </c>
      <c r="B446" s="98">
        <v>65</v>
      </c>
      <c r="C446" s="99">
        <v>36</v>
      </c>
      <c r="D446" s="100" t="s">
        <v>177</v>
      </c>
      <c r="E446" s="48">
        <v>0</v>
      </c>
      <c r="F446" s="48">
        <v>17</v>
      </c>
      <c r="G446" s="48">
        <v>13</v>
      </c>
      <c r="H446" s="48">
        <v>5</v>
      </c>
      <c r="I446" s="48">
        <v>66</v>
      </c>
      <c r="J446" s="101">
        <v>0</v>
      </c>
      <c r="K446" s="101">
        <v>0</v>
      </c>
      <c r="L446" s="101">
        <v>77</v>
      </c>
      <c r="M446" s="101">
        <v>24</v>
      </c>
      <c r="N446" s="101">
        <v>0</v>
      </c>
      <c r="O446" s="171"/>
      <c r="P446" s="170"/>
      <c r="Q446" s="67">
        <f t="shared" si="90"/>
        <v>101</v>
      </c>
      <c r="R446" s="67">
        <f t="shared" si="91"/>
        <v>101</v>
      </c>
      <c r="S446" s="67">
        <f t="shared" si="92"/>
        <v>101</v>
      </c>
    </row>
    <row r="447" spans="1:19" ht="25.5">
      <c r="A447" s="33" t="s">
        <v>71</v>
      </c>
      <c r="B447" s="98">
        <v>21</v>
      </c>
      <c r="C447" s="99">
        <v>10</v>
      </c>
      <c r="D447" s="100" t="s">
        <v>177</v>
      </c>
      <c r="E447" s="48">
        <v>0</v>
      </c>
      <c r="F447" s="48">
        <v>3</v>
      </c>
      <c r="G447" s="48">
        <v>7</v>
      </c>
      <c r="H447" s="48">
        <v>5</v>
      </c>
      <c r="I447" s="48">
        <v>16</v>
      </c>
      <c r="J447" s="101">
        <v>0</v>
      </c>
      <c r="K447" s="101">
        <v>0</v>
      </c>
      <c r="L447" s="101">
        <v>11</v>
      </c>
      <c r="M447" s="101">
        <v>20</v>
      </c>
      <c r="N447" s="101">
        <v>0</v>
      </c>
      <c r="O447" s="171" t="s">
        <v>658</v>
      </c>
      <c r="P447" s="170" t="s">
        <v>224</v>
      </c>
      <c r="Q447" s="67">
        <f t="shared" si="90"/>
        <v>31</v>
      </c>
      <c r="R447" s="67">
        <f t="shared" si="91"/>
        <v>31</v>
      </c>
      <c r="S447" s="67">
        <f t="shared" si="92"/>
        <v>31</v>
      </c>
    </row>
    <row r="448" spans="1:19" ht="38.25">
      <c r="A448" s="68" t="s">
        <v>370</v>
      </c>
      <c r="B448" s="98">
        <v>20</v>
      </c>
      <c r="C448" s="99">
        <v>10</v>
      </c>
      <c r="D448" s="100" t="s">
        <v>177</v>
      </c>
      <c r="E448" s="48">
        <v>0</v>
      </c>
      <c r="F448" s="48">
        <v>3</v>
      </c>
      <c r="G448" s="48">
        <v>8</v>
      </c>
      <c r="H448" s="48">
        <v>5</v>
      </c>
      <c r="I448" s="48">
        <v>14</v>
      </c>
      <c r="J448" s="101">
        <v>0</v>
      </c>
      <c r="K448" s="101">
        <v>0</v>
      </c>
      <c r="L448" s="101">
        <v>9</v>
      </c>
      <c r="M448" s="101">
        <v>21</v>
      </c>
      <c r="N448" s="101">
        <v>0</v>
      </c>
      <c r="O448" s="171"/>
      <c r="P448" s="170"/>
      <c r="Q448" s="67">
        <f t="shared" si="90"/>
        <v>30</v>
      </c>
      <c r="R448" s="67">
        <f t="shared" si="91"/>
        <v>30</v>
      </c>
      <c r="S448" s="67">
        <f t="shared" si="92"/>
        <v>30</v>
      </c>
    </row>
    <row r="449" spans="1:19" ht="25.5">
      <c r="A449" s="33" t="s">
        <v>71</v>
      </c>
      <c r="B449" s="98">
        <v>24</v>
      </c>
      <c r="C449" s="99">
        <v>32</v>
      </c>
      <c r="D449" s="100" t="s">
        <v>177</v>
      </c>
      <c r="E449" s="48">
        <v>1</v>
      </c>
      <c r="F449" s="48">
        <v>13</v>
      </c>
      <c r="G449" s="48">
        <v>21</v>
      </c>
      <c r="H449" s="48">
        <v>6</v>
      </c>
      <c r="I449" s="48">
        <v>15</v>
      </c>
      <c r="J449" s="101">
        <v>0</v>
      </c>
      <c r="K449" s="101">
        <v>0</v>
      </c>
      <c r="L449" s="101">
        <v>11</v>
      </c>
      <c r="M449" s="101">
        <v>45</v>
      </c>
      <c r="N449" s="101">
        <v>0</v>
      </c>
      <c r="O449" s="171" t="s">
        <v>659</v>
      </c>
      <c r="P449" s="170" t="s">
        <v>224</v>
      </c>
      <c r="Q449" s="67">
        <f t="shared" si="90"/>
        <v>56</v>
      </c>
      <c r="R449" s="67">
        <f t="shared" si="91"/>
        <v>56</v>
      </c>
      <c r="S449" s="67">
        <f t="shared" si="92"/>
        <v>56</v>
      </c>
    </row>
    <row r="450" spans="1:19" ht="38.25">
      <c r="A450" s="68" t="s">
        <v>370</v>
      </c>
      <c r="B450" s="98">
        <v>27</v>
      </c>
      <c r="C450" s="99">
        <v>23</v>
      </c>
      <c r="D450" s="100" t="s">
        <v>177</v>
      </c>
      <c r="E450" s="48">
        <v>1</v>
      </c>
      <c r="F450" s="48">
        <v>13</v>
      </c>
      <c r="G450" s="48">
        <v>19</v>
      </c>
      <c r="H450" s="48">
        <v>6</v>
      </c>
      <c r="I450" s="48">
        <v>11</v>
      </c>
      <c r="J450" s="101">
        <v>0</v>
      </c>
      <c r="K450" s="101">
        <v>0</v>
      </c>
      <c r="L450" s="101">
        <v>10</v>
      </c>
      <c r="M450" s="101">
        <v>40</v>
      </c>
      <c r="N450" s="101">
        <v>0</v>
      </c>
      <c r="O450" s="171"/>
      <c r="P450" s="170"/>
      <c r="Q450" s="67">
        <f t="shared" si="90"/>
        <v>50</v>
      </c>
      <c r="R450" s="67">
        <f t="shared" si="91"/>
        <v>50</v>
      </c>
      <c r="S450" s="67">
        <f t="shared" si="92"/>
        <v>50</v>
      </c>
    </row>
    <row r="451" spans="1:19" ht="25.5">
      <c r="A451" s="33" t="s">
        <v>71</v>
      </c>
      <c r="B451" s="98">
        <v>51</v>
      </c>
      <c r="C451" s="99">
        <v>50</v>
      </c>
      <c r="D451" s="100" t="s">
        <v>177</v>
      </c>
      <c r="E451" s="48">
        <v>6</v>
      </c>
      <c r="F451" s="48">
        <v>21</v>
      </c>
      <c r="G451" s="48">
        <v>25</v>
      </c>
      <c r="H451" s="48">
        <v>6</v>
      </c>
      <c r="I451" s="48">
        <v>43</v>
      </c>
      <c r="J451" s="101">
        <v>0</v>
      </c>
      <c r="K451" s="101">
        <v>0</v>
      </c>
      <c r="L451" s="101">
        <v>85</v>
      </c>
      <c r="M451" s="101">
        <v>16</v>
      </c>
      <c r="N451" s="101">
        <v>0</v>
      </c>
      <c r="O451" s="171" t="s">
        <v>660</v>
      </c>
      <c r="P451" s="170" t="s">
        <v>224</v>
      </c>
      <c r="Q451" s="67">
        <f t="shared" si="90"/>
        <v>101</v>
      </c>
      <c r="R451" s="67">
        <f t="shared" si="91"/>
        <v>101</v>
      </c>
      <c r="S451" s="67">
        <f t="shared" si="92"/>
        <v>101</v>
      </c>
    </row>
    <row r="452" spans="1:19" ht="38.25">
      <c r="A452" s="68" t="s">
        <v>370</v>
      </c>
      <c r="B452" s="98">
        <v>50</v>
      </c>
      <c r="C452" s="99">
        <v>54</v>
      </c>
      <c r="D452" s="100" t="s">
        <v>177</v>
      </c>
      <c r="E452" s="48">
        <v>7</v>
      </c>
      <c r="F452" s="48">
        <v>23</v>
      </c>
      <c r="G452" s="48">
        <v>28</v>
      </c>
      <c r="H452" s="48">
        <v>6</v>
      </c>
      <c r="I452" s="48">
        <v>40</v>
      </c>
      <c r="J452" s="101">
        <v>0</v>
      </c>
      <c r="K452" s="101">
        <v>0</v>
      </c>
      <c r="L452" s="101">
        <v>87</v>
      </c>
      <c r="M452" s="101">
        <v>17</v>
      </c>
      <c r="N452" s="101">
        <v>0</v>
      </c>
      <c r="O452" s="171"/>
      <c r="P452" s="170"/>
      <c r="Q452" s="67">
        <f t="shared" si="90"/>
        <v>104</v>
      </c>
      <c r="R452" s="67">
        <f t="shared" si="91"/>
        <v>104</v>
      </c>
      <c r="S452" s="67">
        <f t="shared" si="92"/>
        <v>104</v>
      </c>
    </row>
    <row r="453" spans="1:19" ht="25.5">
      <c r="A453" s="33" t="s">
        <v>71</v>
      </c>
      <c r="B453" s="98">
        <v>37</v>
      </c>
      <c r="C453" s="99">
        <v>29</v>
      </c>
      <c r="D453" s="100" t="s">
        <v>177</v>
      </c>
      <c r="E453" s="48">
        <v>3</v>
      </c>
      <c r="F453" s="48">
        <v>12</v>
      </c>
      <c r="G453" s="48">
        <v>18</v>
      </c>
      <c r="H453" s="48">
        <v>8</v>
      </c>
      <c r="I453" s="48">
        <v>25</v>
      </c>
      <c r="J453" s="101">
        <v>0</v>
      </c>
      <c r="K453" s="101">
        <v>0</v>
      </c>
      <c r="L453" s="101">
        <v>46</v>
      </c>
      <c r="M453" s="101">
        <v>20</v>
      </c>
      <c r="N453" s="101">
        <v>0</v>
      </c>
      <c r="O453" s="171" t="s">
        <v>696</v>
      </c>
      <c r="P453" s="170" t="s">
        <v>224</v>
      </c>
      <c r="Q453" s="67">
        <f t="shared" si="90"/>
        <v>66</v>
      </c>
      <c r="R453" s="67">
        <f t="shared" si="91"/>
        <v>66</v>
      </c>
      <c r="S453" s="67">
        <f t="shared" si="92"/>
        <v>66</v>
      </c>
    </row>
    <row r="454" spans="1:19" ht="38.25">
      <c r="A454" s="68" t="s">
        <v>370</v>
      </c>
      <c r="B454" s="98">
        <v>37</v>
      </c>
      <c r="C454" s="99">
        <v>27</v>
      </c>
      <c r="D454" s="100" t="s">
        <v>177</v>
      </c>
      <c r="E454" s="48">
        <v>1</v>
      </c>
      <c r="F454" s="48">
        <v>12</v>
      </c>
      <c r="G454" s="48">
        <v>17</v>
      </c>
      <c r="H454" s="48">
        <v>8</v>
      </c>
      <c r="I454" s="48">
        <v>26</v>
      </c>
      <c r="J454" s="101">
        <v>0</v>
      </c>
      <c r="K454" s="101">
        <v>0</v>
      </c>
      <c r="L454" s="101">
        <v>47</v>
      </c>
      <c r="M454" s="101">
        <v>17</v>
      </c>
      <c r="N454" s="101">
        <v>0</v>
      </c>
      <c r="O454" s="171"/>
      <c r="P454" s="170"/>
      <c r="Q454" s="67">
        <f t="shared" si="90"/>
        <v>64</v>
      </c>
      <c r="R454" s="67">
        <f t="shared" si="91"/>
        <v>64</v>
      </c>
      <c r="S454" s="67">
        <f t="shared" si="92"/>
        <v>64</v>
      </c>
    </row>
    <row r="455" spans="1:19" ht="25.5">
      <c r="A455" s="33" t="s">
        <v>71</v>
      </c>
      <c r="B455" s="98">
        <v>123</v>
      </c>
      <c r="C455" s="99">
        <v>122</v>
      </c>
      <c r="D455" s="100" t="s">
        <v>177</v>
      </c>
      <c r="E455" s="48">
        <v>8</v>
      </c>
      <c r="F455" s="48">
        <v>58</v>
      </c>
      <c r="G455" s="48">
        <v>83</v>
      </c>
      <c r="H455" s="48">
        <v>10</v>
      </c>
      <c r="I455" s="48">
        <v>86</v>
      </c>
      <c r="J455" s="101">
        <v>0</v>
      </c>
      <c r="K455" s="101">
        <v>0</v>
      </c>
      <c r="L455" s="101">
        <v>156</v>
      </c>
      <c r="M455" s="101">
        <v>89</v>
      </c>
      <c r="N455" s="101">
        <v>0</v>
      </c>
      <c r="O455" s="172" t="s">
        <v>694</v>
      </c>
      <c r="P455" s="170" t="s">
        <v>224</v>
      </c>
      <c r="Q455" s="67">
        <f t="shared" si="90"/>
        <v>245</v>
      </c>
      <c r="R455" s="67">
        <f t="shared" si="91"/>
        <v>245</v>
      </c>
      <c r="S455" s="67">
        <f t="shared" si="92"/>
        <v>245</v>
      </c>
    </row>
    <row r="456" spans="1:19" ht="38.25">
      <c r="A456" s="68" t="s">
        <v>370</v>
      </c>
      <c r="B456" s="98">
        <v>123</v>
      </c>
      <c r="C456" s="99">
        <v>135</v>
      </c>
      <c r="D456" s="100" t="s">
        <v>177</v>
      </c>
      <c r="E456" s="48">
        <v>7</v>
      </c>
      <c r="F456" s="48">
        <v>65</v>
      </c>
      <c r="G456" s="48">
        <v>92</v>
      </c>
      <c r="H456" s="48">
        <v>14</v>
      </c>
      <c r="I456" s="48">
        <v>80</v>
      </c>
      <c r="J456" s="101">
        <v>0</v>
      </c>
      <c r="K456" s="101">
        <v>0</v>
      </c>
      <c r="L456" s="101">
        <v>178</v>
      </c>
      <c r="M456" s="101">
        <v>80</v>
      </c>
      <c r="N456" s="101">
        <v>0</v>
      </c>
      <c r="O456" s="173"/>
      <c r="P456" s="170"/>
      <c r="Q456" s="67">
        <f t="shared" si="90"/>
        <v>258</v>
      </c>
      <c r="R456" s="67">
        <f t="shared" si="91"/>
        <v>258</v>
      </c>
      <c r="S456" s="67">
        <f t="shared" si="92"/>
        <v>258</v>
      </c>
    </row>
    <row r="457" spans="1:19" ht="25.5">
      <c r="A457" s="33" t="s">
        <v>71</v>
      </c>
      <c r="B457" s="98">
        <v>3</v>
      </c>
      <c r="C457" s="99">
        <v>0</v>
      </c>
      <c r="D457" s="100" t="s">
        <v>177</v>
      </c>
      <c r="E457" s="48">
        <v>0</v>
      </c>
      <c r="F457" s="48">
        <v>1</v>
      </c>
      <c r="G457" s="48">
        <v>0</v>
      </c>
      <c r="H457" s="48">
        <v>2</v>
      </c>
      <c r="I457" s="48">
        <v>0</v>
      </c>
      <c r="J457" s="101">
        <v>0</v>
      </c>
      <c r="K457" s="101">
        <v>0</v>
      </c>
      <c r="L457" s="101">
        <v>0</v>
      </c>
      <c r="M457" s="101">
        <v>3</v>
      </c>
      <c r="N457" s="101">
        <v>0</v>
      </c>
      <c r="O457" s="172" t="s">
        <v>698</v>
      </c>
      <c r="P457" s="170" t="s">
        <v>224</v>
      </c>
      <c r="Q457" s="67">
        <f t="shared" si="90"/>
        <v>3</v>
      </c>
      <c r="R457" s="67">
        <f t="shared" si="91"/>
        <v>3</v>
      </c>
      <c r="S457" s="67">
        <f t="shared" si="92"/>
        <v>3</v>
      </c>
    </row>
    <row r="458" spans="1:19" ht="38.25">
      <c r="A458" s="68" t="s">
        <v>370</v>
      </c>
      <c r="B458" s="98">
        <v>2</v>
      </c>
      <c r="C458" s="99">
        <v>0</v>
      </c>
      <c r="D458" s="100" t="s">
        <v>177</v>
      </c>
      <c r="E458" s="48">
        <v>0</v>
      </c>
      <c r="F458" s="48">
        <v>1</v>
      </c>
      <c r="G458" s="48">
        <v>0</v>
      </c>
      <c r="H458" s="48">
        <v>1</v>
      </c>
      <c r="I458" s="48">
        <v>0</v>
      </c>
      <c r="J458" s="101">
        <v>0</v>
      </c>
      <c r="K458" s="101">
        <v>0</v>
      </c>
      <c r="L458" s="101">
        <v>0</v>
      </c>
      <c r="M458" s="101">
        <v>2</v>
      </c>
      <c r="N458" s="101">
        <v>0</v>
      </c>
      <c r="O458" s="173"/>
      <c r="P458" s="170"/>
      <c r="Q458" s="67">
        <f t="shared" si="90"/>
        <v>2</v>
      </c>
      <c r="R458" s="67">
        <f t="shared" si="91"/>
        <v>2</v>
      </c>
      <c r="S458" s="67">
        <f t="shared" si="92"/>
        <v>2</v>
      </c>
    </row>
    <row r="459" spans="1:19" ht="25.5">
      <c r="A459" s="33" t="s">
        <v>71</v>
      </c>
      <c r="B459" s="98">
        <v>39</v>
      </c>
      <c r="C459" s="99">
        <v>33</v>
      </c>
      <c r="D459" s="100" t="s">
        <v>177</v>
      </c>
      <c r="E459" s="48">
        <v>3</v>
      </c>
      <c r="F459" s="48">
        <v>12</v>
      </c>
      <c r="G459" s="48">
        <v>25</v>
      </c>
      <c r="H459" s="48">
        <v>5</v>
      </c>
      <c r="I459" s="48">
        <v>27</v>
      </c>
      <c r="J459" s="101">
        <v>0</v>
      </c>
      <c r="K459" s="101">
        <v>1</v>
      </c>
      <c r="L459" s="101">
        <v>23</v>
      </c>
      <c r="M459" s="101">
        <v>48</v>
      </c>
      <c r="N459" s="101">
        <v>0</v>
      </c>
      <c r="O459" s="172" t="s">
        <v>661</v>
      </c>
      <c r="P459" s="170" t="s">
        <v>224</v>
      </c>
      <c r="Q459" s="67">
        <f t="shared" si="90"/>
        <v>72</v>
      </c>
      <c r="R459" s="67">
        <f t="shared" si="91"/>
        <v>72</v>
      </c>
      <c r="S459" s="67">
        <f t="shared" si="92"/>
        <v>72</v>
      </c>
    </row>
    <row r="460" spans="1:19" ht="38.25">
      <c r="A460" s="68" t="s">
        <v>370</v>
      </c>
      <c r="B460" s="98">
        <v>42</v>
      </c>
      <c r="C460" s="99">
        <v>32</v>
      </c>
      <c r="D460" s="100" t="s">
        <v>177</v>
      </c>
      <c r="E460" s="101">
        <v>2</v>
      </c>
      <c r="F460" s="101">
        <v>13</v>
      </c>
      <c r="G460" s="101">
        <v>26</v>
      </c>
      <c r="H460" s="101">
        <v>5</v>
      </c>
      <c r="I460" s="101">
        <v>28</v>
      </c>
      <c r="J460" s="101">
        <v>0</v>
      </c>
      <c r="K460" s="101">
        <v>1</v>
      </c>
      <c r="L460" s="101">
        <v>24</v>
      </c>
      <c r="M460" s="101">
        <v>49</v>
      </c>
      <c r="N460" s="101">
        <v>0</v>
      </c>
      <c r="O460" s="173"/>
      <c r="P460" s="170"/>
      <c r="Q460" s="67">
        <f t="shared" si="90"/>
        <v>74</v>
      </c>
      <c r="R460" s="67">
        <f t="shared" si="91"/>
        <v>74</v>
      </c>
      <c r="S460" s="67">
        <f t="shared" si="92"/>
        <v>74</v>
      </c>
    </row>
    <row r="461" spans="1:19" ht="25.5">
      <c r="A461" s="33" t="s">
        <v>71</v>
      </c>
      <c r="B461" s="98">
        <v>8</v>
      </c>
      <c r="C461" s="99">
        <v>28</v>
      </c>
      <c r="D461" s="100" t="s">
        <v>177</v>
      </c>
      <c r="E461" s="101">
        <v>4</v>
      </c>
      <c r="F461" s="101">
        <v>6</v>
      </c>
      <c r="G461" s="101">
        <v>17</v>
      </c>
      <c r="H461" s="101">
        <v>3</v>
      </c>
      <c r="I461" s="101">
        <v>6</v>
      </c>
      <c r="J461" s="101">
        <v>0</v>
      </c>
      <c r="K461" s="101">
        <v>0</v>
      </c>
      <c r="L461" s="101">
        <v>31</v>
      </c>
      <c r="M461" s="101">
        <v>5</v>
      </c>
      <c r="N461" s="101">
        <v>0</v>
      </c>
      <c r="O461" s="168" t="s">
        <v>714</v>
      </c>
      <c r="P461" s="170" t="s">
        <v>224</v>
      </c>
      <c r="Q461" s="67">
        <f t="shared" ref="Q461:Q462" si="108">SUM(B461:C461)</f>
        <v>36</v>
      </c>
      <c r="R461" s="67">
        <f t="shared" ref="R461:R462" si="109">SUM(E461:I461)</f>
        <v>36</v>
      </c>
      <c r="S461" s="67">
        <f t="shared" ref="S461:S462" si="110">SUM(J461:N461)</f>
        <v>36</v>
      </c>
    </row>
    <row r="462" spans="1:19" ht="38.25">
      <c r="A462" s="68" t="s">
        <v>370</v>
      </c>
      <c r="B462" s="98">
        <v>8</v>
      </c>
      <c r="C462" s="99">
        <v>31</v>
      </c>
      <c r="D462" s="100" t="s">
        <v>177</v>
      </c>
      <c r="E462" s="101">
        <v>1</v>
      </c>
      <c r="F462" s="101">
        <v>10</v>
      </c>
      <c r="G462" s="101">
        <v>15</v>
      </c>
      <c r="H462" s="101">
        <v>4</v>
      </c>
      <c r="I462" s="101">
        <v>9</v>
      </c>
      <c r="J462" s="101">
        <v>0</v>
      </c>
      <c r="K462" s="101">
        <v>0</v>
      </c>
      <c r="L462" s="101">
        <v>34</v>
      </c>
      <c r="M462" s="101">
        <v>5</v>
      </c>
      <c r="N462" s="101">
        <v>0</v>
      </c>
      <c r="O462" s="169"/>
      <c r="P462" s="170"/>
      <c r="Q462" s="67">
        <f t="shared" si="108"/>
        <v>39</v>
      </c>
      <c r="R462" s="67">
        <f t="shared" si="109"/>
        <v>39</v>
      </c>
      <c r="S462" s="67">
        <f t="shared" si="110"/>
        <v>39</v>
      </c>
    </row>
    <row r="463" spans="1:19" ht="25.5">
      <c r="A463" s="33" t="s">
        <v>71</v>
      </c>
      <c r="B463" s="98">
        <v>18</v>
      </c>
      <c r="C463" s="99">
        <v>17</v>
      </c>
      <c r="D463" s="100" t="s">
        <v>177</v>
      </c>
      <c r="E463" s="101">
        <v>3</v>
      </c>
      <c r="F463" s="101">
        <v>10</v>
      </c>
      <c r="G463" s="101">
        <v>12</v>
      </c>
      <c r="H463" s="101">
        <v>2</v>
      </c>
      <c r="I463" s="101">
        <v>8</v>
      </c>
      <c r="J463" s="101">
        <v>0</v>
      </c>
      <c r="K463" s="101">
        <v>0</v>
      </c>
      <c r="L463" s="101">
        <v>12</v>
      </c>
      <c r="M463" s="101">
        <v>23</v>
      </c>
      <c r="N463" s="101">
        <v>0</v>
      </c>
      <c r="O463" s="168" t="s">
        <v>721</v>
      </c>
      <c r="P463" s="170" t="s">
        <v>224</v>
      </c>
      <c r="Q463" s="67">
        <f t="shared" ref="Q463:Q464" si="111">SUM(B463:C463)</f>
        <v>35</v>
      </c>
      <c r="R463" s="67">
        <f t="shared" ref="R463:R464" si="112">SUM(E463:I463)</f>
        <v>35</v>
      </c>
      <c r="S463" s="67">
        <f t="shared" ref="S463:S464" si="113">SUM(J463:N463)</f>
        <v>35</v>
      </c>
    </row>
    <row r="464" spans="1:19" ht="38.25">
      <c r="A464" s="68" t="s">
        <v>370</v>
      </c>
      <c r="B464" s="98">
        <v>17</v>
      </c>
      <c r="C464" s="99">
        <v>19</v>
      </c>
      <c r="D464" s="100" t="s">
        <v>177</v>
      </c>
      <c r="E464" s="101">
        <v>3</v>
      </c>
      <c r="F464" s="101">
        <v>12</v>
      </c>
      <c r="G464" s="101">
        <v>9</v>
      </c>
      <c r="H464" s="101">
        <v>0</v>
      </c>
      <c r="I464" s="101">
        <v>12</v>
      </c>
      <c r="J464" s="101">
        <v>0</v>
      </c>
      <c r="K464" s="101">
        <v>2</v>
      </c>
      <c r="L464" s="101">
        <v>15</v>
      </c>
      <c r="M464" s="101">
        <v>19</v>
      </c>
      <c r="N464" s="101">
        <v>0</v>
      </c>
      <c r="O464" s="169"/>
      <c r="P464" s="170"/>
      <c r="Q464" s="67">
        <f t="shared" si="111"/>
        <v>36</v>
      </c>
      <c r="R464" s="67">
        <f t="shared" si="112"/>
        <v>36</v>
      </c>
      <c r="S464" s="67">
        <f t="shared" si="113"/>
        <v>36</v>
      </c>
    </row>
    <row r="465" spans="1:19" ht="25.5" customHeight="1">
      <c r="A465" s="33" t="s">
        <v>71</v>
      </c>
      <c r="B465" s="98">
        <v>26</v>
      </c>
      <c r="C465" s="99">
        <v>39</v>
      </c>
      <c r="D465" s="100" t="s">
        <v>177</v>
      </c>
      <c r="E465" s="101">
        <v>3</v>
      </c>
      <c r="F465" s="101">
        <v>15</v>
      </c>
      <c r="G465" s="101">
        <v>37</v>
      </c>
      <c r="H465" s="101">
        <v>5</v>
      </c>
      <c r="I465" s="101">
        <v>5</v>
      </c>
      <c r="J465" s="101">
        <v>0</v>
      </c>
      <c r="K465" s="101">
        <v>0</v>
      </c>
      <c r="L465" s="101">
        <v>58</v>
      </c>
      <c r="M465" s="101">
        <v>7</v>
      </c>
      <c r="N465" s="101">
        <v>0</v>
      </c>
      <c r="O465" s="168" t="s">
        <v>726</v>
      </c>
      <c r="P465" s="170" t="s">
        <v>224</v>
      </c>
      <c r="Q465" s="67">
        <f t="shared" ref="Q465:Q466" si="114">SUM(B465:C465)</f>
        <v>65</v>
      </c>
      <c r="R465" s="67">
        <f t="shared" ref="R465:R466" si="115">SUM(E465:I465)</f>
        <v>65</v>
      </c>
      <c r="S465" s="67">
        <f t="shared" ref="S465:S466" si="116">SUM(J465:N465)</f>
        <v>65</v>
      </c>
    </row>
    <row r="466" spans="1:19" ht="38.25">
      <c r="A466" s="68" t="s">
        <v>370</v>
      </c>
      <c r="B466" s="98">
        <v>53</v>
      </c>
      <c r="C466" s="99">
        <v>67</v>
      </c>
      <c r="D466" s="100" t="s">
        <v>177</v>
      </c>
      <c r="E466" s="101">
        <v>2</v>
      </c>
      <c r="F466" s="101">
        <v>23</v>
      </c>
      <c r="G466" s="101">
        <v>58</v>
      </c>
      <c r="H466" s="101">
        <v>13</v>
      </c>
      <c r="I466" s="101">
        <v>24</v>
      </c>
      <c r="J466" s="101">
        <v>0</v>
      </c>
      <c r="K466" s="101">
        <v>1</v>
      </c>
      <c r="L466" s="101">
        <v>114</v>
      </c>
      <c r="M466" s="101">
        <v>5</v>
      </c>
      <c r="N466" s="101">
        <v>0</v>
      </c>
      <c r="O466" s="169"/>
      <c r="P466" s="170"/>
      <c r="Q466" s="67">
        <f t="shared" si="114"/>
        <v>120</v>
      </c>
      <c r="R466" s="67">
        <f t="shared" si="115"/>
        <v>120</v>
      </c>
      <c r="S466" s="67">
        <f t="shared" si="116"/>
        <v>120</v>
      </c>
    </row>
    <row r="467" spans="1:19" ht="25.5" customHeight="1">
      <c r="A467" s="33" t="s">
        <v>71</v>
      </c>
      <c r="B467" s="98">
        <v>20</v>
      </c>
      <c r="C467" s="99">
        <v>19</v>
      </c>
      <c r="D467" s="100" t="s">
        <v>177</v>
      </c>
      <c r="E467" s="101">
        <v>0</v>
      </c>
      <c r="F467" s="101">
        <v>5</v>
      </c>
      <c r="G467" s="101">
        <v>14</v>
      </c>
      <c r="H467" s="101">
        <v>2</v>
      </c>
      <c r="I467" s="101">
        <v>18</v>
      </c>
      <c r="J467" s="101">
        <v>0</v>
      </c>
      <c r="K467" s="101">
        <v>0</v>
      </c>
      <c r="L467" s="101">
        <v>26</v>
      </c>
      <c r="M467" s="101">
        <v>13</v>
      </c>
      <c r="N467" s="101">
        <v>0</v>
      </c>
      <c r="O467" s="168" t="s">
        <v>730</v>
      </c>
      <c r="P467" s="170" t="s">
        <v>224</v>
      </c>
      <c r="Q467" s="67">
        <f t="shared" ref="Q467:Q468" si="117">SUM(B467:C467)</f>
        <v>39</v>
      </c>
      <c r="R467" s="67">
        <f t="shared" ref="R467:R468" si="118">SUM(E467:I467)</f>
        <v>39</v>
      </c>
      <c r="S467" s="67">
        <f t="shared" ref="S467:S468" si="119">SUM(J467:N467)</f>
        <v>39</v>
      </c>
    </row>
    <row r="468" spans="1:19" ht="38.25">
      <c r="A468" s="68" t="s">
        <v>370</v>
      </c>
      <c r="B468" s="98">
        <v>19</v>
      </c>
      <c r="C468" s="99">
        <v>13</v>
      </c>
      <c r="D468" s="100" t="s">
        <v>177</v>
      </c>
      <c r="E468" s="101">
        <v>0</v>
      </c>
      <c r="F468" s="101">
        <v>4</v>
      </c>
      <c r="G468" s="101">
        <v>13</v>
      </c>
      <c r="H468" s="101">
        <v>2</v>
      </c>
      <c r="I468" s="101">
        <v>13</v>
      </c>
      <c r="J468" s="101">
        <v>0</v>
      </c>
      <c r="K468" s="101">
        <v>0</v>
      </c>
      <c r="L468" s="101">
        <v>24</v>
      </c>
      <c r="M468" s="101">
        <v>8</v>
      </c>
      <c r="N468" s="101">
        <v>0</v>
      </c>
      <c r="O468" s="169"/>
      <c r="P468" s="170"/>
      <c r="Q468" s="67">
        <f t="shared" si="117"/>
        <v>32</v>
      </c>
      <c r="R468" s="67">
        <f t="shared" si="118"/>
        <v>32</v>
      </c>
      <c r="S468" s="67">
        <f t="shared" si="119"/>
        <v>32</v>
      </c>
    </row>
    <row r="469" spans="1:19" ht="25.5">
      <c r="A469" s="33" t="s">
        <v>71</v>
      </c>
      <c r="B469" s="98">
        <v>33</v>
      </c>
      <c r="C469" s="99">
        <v>27</v>
      </c>
      <c r="D469" s="100" t="s">
        <v>177</v>
      </c>
      <c r="E469" s="101">
        <v>1</v>
      </c>
      <c r="F469" s="101">
        <v>8</v>
      </c>
      <c r="G469" s="101">
        <v>15</v>
      </c>
      <c r="H469" s="101">
        <v>3</v>
      </c>
      <c r="I469" s="101">
        <v>33</v>
      </c>
      <c r="J469" s="101">
        <v>0</v>
      </c>
      <c r="K469" s="101">
        <v>1</v>
      </c>
      <c r="L469" s="101">
        <v>18</v>
      </c>
      <c r="M469" s="101">
        <v>41</v>
      </c>
      <c r="N469" s="101">
        <v>0</v>
      </c>
      <c r="O469" s="168" t="s">
        <v>754</v>
      </c>
      <c r="P469" s="170" t="s">
        <v>224</v>
      </c>
      <c r="Q469" s="67">
        <f t="shared" ref="Q469:Q470" si="120">SUM(B469:C469)</f>
        <v>60</v>
      </c>
      <c r="R469" s="67">
        <f t="shared" ref="R469:R470" si="121">SUM(E469:I469)</f>
        <v>60</v>
      </c>
      <c r="S469" s="67">
        <f t="shared" ref="S469:S470" si="122">SUM(J469:N469)</f>
        <v>60</v>
      </c>
    </row>
    <row r="470" spans="1:19" ht="38.25">
      <c r="A470" s="68" t="s">
        <v>370</v>
      </c>
      <c r="B470" s="98">
        <v>37</v>
      </c>
      <c r="C470" s="99">
        <v>32</v>
      </c>
      <c r="D470" s="100" t="s">
        <v>177</v>
      </c>
      <c r="E470" s="101">
        <v>1</v>
      </c>
      <c r="F470" s="101">
        <v>10</v>
      </c>
      <c r="G470" s="101">
        <v>18</v>
      </c>
      <c r="H470" s="101">
        <v>2</v>
      </c>
      <c r="I470" s="101">
        <v>38</v>
      </c>
      <c r="J470" s="101">
        <v>0</v>
      </c>
      <c r="K470" s="101">
        <v>2</v>
      </c>
      <c r="L470" s="101">
        <v>23</v>
      </c>
      <c r="M470" s="101">
        <v>44</v>
      </c>
      <c r="N470" s="101">
        <v>0</v>
      </c>
      <c r="O470" s="169"/>
      <c r="P470" s="170"/>
      <c r="Q470" s="67">
        <f t="shared" si="120"/>
        <v>69</v>
      </c>
      <c r="R470" s="67">
        <f t="shared" si="121"/>
        <v>69</v>
      </c>
      <c r="S470" s="67">
        <f t="shared" si="122"/>
        <v>69</v>
      </c>
    </row>
    <row r="471" spans="1:19" ht="25.5">
      <c r="A471" s="33" t="s">
        <v>71</v>
      </c>
      <c r="B471" s="98">
        <v>165</v>
      </c>
      <c r="C471" s="99">
        <v>169</v>
      </c>
      <c r="D471" s="100" t="s">
        <v>177</v>
      </c>
      <c r="E471" s="101">
        <v>3</v>
      </c>
      <c r="F471" s="101">
        <v>72</v>
      </c>
      <c r="G471" s="101">
        <v>112</v>
      </c>
      <c r="H471" s="101">
        <v>14</v>
      </c>
      <c r="I471" s="101">
        <v>133</v>
      </c>
      <c r="J471" s="101">
        <v>0</v>
      </c>
      <c r="K471" s="101">
        <v>0</v>
      </c>
      <c r="L471" s="101">
        <v>330</v>
      </c>
      <c r="M471" s="101">
        <v>4</v>
      </c>
      <c r="N471" s="101">
        <v>0</v>
      </c>
      <c r="O471" s="168" t="s">
        <v>554</v>
      </c>
      <c r="P471" s="166" t="s">
        <v>225</v>
      </c>
      <c r="Q471" s="67">
        <f t="shared" si="90"/>
        <v>334</v>
      </c>
      <c r="R471" s="67">
        <f t="shared" si="91"/>
        <v>334</v>
      </c>
      <c r="S471" s="67">
        <f t="shared" si="92"/>
        <v>334</v>
      </c>
    </row>
    <row r="472" spans="1:19" ht="38.25">
      <c r="A472" s="68" t="s">
        <v>370</v>
      </c>
      <c r="B472" s="98">
        <v>184</v>
      </c>
      <c r="C472" s="99">
        <v>166</v>
      </c>
      <c r="D472" s="100" t="s">
        <v>177</v>
      </c>
      <c r="E472" s="101">
        <v>4</v>
      </c>
      <c r="F472" s="101">
        <v>71</v>
      </c>
      <c r="G472" s="101">
        <v>103</v>
      </c>
      <c r="H472" s="101">
        <v>21</v>
      </c>
      <c r="I472" s="101">
        <v>151</v>
      </c>
      <c r="J472" s="101">
        <v>0</v>
      </c>
      <c r="K472" s="101">
        <v>0</v>
      </c>
      <c r="L472" s="101">
        <v>346</v>
      </c>
      <c r="M472" s="101">
        <v>4</v>
      </c>
      <c r="N472" s="101">
        <v>0</v>
      </c>
      <c r="O472" s="169"/>
      <c r="P472" s="167"/>
      <c r="Q472" s="67">
        <f t="shared" si="90"/>
        <v>350</v>
      </c>
      <c r="R472" s="67">
        <f t="shared" si="91"/>
        <v>350</v>
      </c>
      <c r="S472" s="67">
        <f t="shared" si="92"/>
        <v>350</v>
      </c>
    </row>
    <row r="473" spans="1:19" ht="25.5">
      <c r="A473" s="33" t="s">
        <v>71</v>
      </c>
      <c r="B473" s="98"/>
      <c r="C473" s="99"/>
      <c r="D473" s="100" t="s">
        <v>177</v>
      </c>
      <c r="E473" s="101"/>
      <c r="F473" s="101"/>
      <c r="G473" s="101"/>
      <c r="H473" s="101"/>
      <c r="I473" s="101"/>
      <c r="J473" s="101"/>
      <c r="K473" s="101"/>
      <c r="L473" s="101"/>
      <c r="M473" s="101"/>
      <c r="N473" s="101">
        <v>0</v>
      </c>
      <c r="O473" s="168" t="s">
        <v>697</v>
      </c>
      <c r="P473" s="166" t="s">
        <v>225</v>
      </c>
      <c r="Q473" s="67">
        <f t="shared" si="90"/>
        <v>0</v>
      </c>
      <c r="R473" s="67">
        <f t="shared" si="91"/>
        <v>0</v>
      </c>
      <c r="S473" s="67">
        <f t="shared" si="92"/>
        <v>0</v>
      </c>
    </row>
    <row r="474" spans="1:19" ht="38.25">
      <c r="A474" s="68" t="s">
        <v>370</v>
      </c>
      <c r="B474" s="98"/>
      <c r="C474" s="99"/>
      <c r="D474" s="100" t="s">
        <v>177</v>
      </c>
      <c r="E474" s="101"/>
      <c r="F474" s="101"/>
      <c r="G474" s="101"/>
      <c r="H474" s="101"/>
      <c r="I474" s="101"/>
      <c r="J474" s="101"/>
      <c r="K474" s="101"/>
      <c r="L474" s="101"/>
      <c r="M474" s="101"/>
      <c r="N474" s="101">
        <v>0</v>
      </c>
      <c r="O474" s="169"/>
      <c r="P474" s="167"/>
      <c r="Q474" s="67">
        <f t="shared" si="90"/>
        <v>0</v>
      </c>
      <c r="R474" s="67">
        <f t="shared" si="91"/>
        <v>0</v>
      </c>
      <c r="S474" s="67">
        <f t="shared" si="92"/>
        <v>0</v>
      </c>
    </row>
    <row r="475" spans="1:19" ht="25.5">
      <c r="A475" s="33" t="s">
        <v>71</v>
      </c>
      <c r="B475" s="98">
        <v>51</v>
      </c>
      <c r="C475" s="99">
        <v>65</v>
      </c>
      <c r="D475" s="100" t="s">
        <v>177</v>
      </c>
      <c r="E475" s="101">
        <v>4</v>
      </c>
      <c r="F475" s="101">
        <v>13</v>
      </c>
      <c r="G475" s="101">
        <v>32</v>
      </c>
      <c r="H475" s="101">
        <v>7</v>
      </c>
      <c r="I475" s="101">
        <v>60</v>
      </c>
      <c r="J475" s="101">
        <v>0</v>
      </c>
      <c r="K475" s="101">
        <v>0</v>
      </c>
      <c r="L475" s="101">
        <v>111</v>
      </c>
      <c r="M475" s="101">
        <v>5</v>
      </c>
      <c r="N475" s="101">
        <v>0</v>
      </c>
      <c r="O475" s="168" t="s">
        <v>249</v>
      </c>
      <c r="P475" s="166" t="s">
        <v>225</v>
      </c>
      <c r="Q475" s="67">
        <f t="shared" si="90"/>
        <v>116</v>
      </c>
      <c r="R475" s="67">
        <f t="shared" si="91"/>
        <v>116</v>
      </c>
      <c r="S475" s="67">
        <f t="shared" si="92"/>
        <v>116</v>
      </c>
    </row>
    <row r="476" spans="1:19" ht="38.25">
      <c r="A476" s="68" t="s">
        <v>370</v>
      </c>
      <c r="B476" s="98">
        <v>54</v>
      </c>
      <c r="C476" s="99">
        <v>63</v>
      </c>
      <c r="D476" s="100" t="s">
        <v>177</v>
      </c>
      <c r="E476" s="101">
        <v>6</v>
      </c>
      <c r="F476" s="101">
        <v>15</v>
      </c>
      <c r="G476" s="101">
        <v>27</v>
      </c>
      <c r="H476" s="101">
        <v>8</v>
      </c>
      <c r="I476" s="101">
        <v>61</v>
      </c>
      <c r="J476" s="101">
        <v>0</v>
      </c>
      <c r="K476" s="101">
        <v>2</v>
      </c>
      <c r="L476" s="101">
        <v>110</v>
      </c>
      <c r="M476" s="101">
        <v>5</v>
      </c>
      <c r="N476" s="101">
        <v>0</v>
      </c>
      <c r="O476" s="169"/>
      <c r="P476" s="167"/>
      <c r="Q476" s="67">
        <f t="shared" si="90"/>
        <v>117</v>
      </c>
      <c r="R476" s="67">
        <f t="shared" si="91"/>
        <v>117</v>
      </c>
      <c r="S476" s="67">
        <f t="shared" si="92"/>
        <v>117</v>
      </c>
    </row>
    <row r="477" spans="1:19" ht="25.5">
      <c r="A477" s="33" t="s">
        <v>71</v>
      </c>
      <c r="B477" s="98">
        <v>43</v>
      </c>
      <c r="C477" s="99">
        <v>30</v>
      </c>
      <c r="D477" s="100" t="s">
        <v>177</v>
      </c>
      <c r="E477" s="101">
        <v>2</v>
      </c>
      <c r="F477" s="101">
        <v>7</v>
      </c>
      <c r="G477" s="101">
        <v>9</v>
      </c>
      <c r="H477" s="101">
        <v>1</v>
      </c>
      <c r="I477" s="101">
        <v>54</v>
      </c>
      <c r="J477" s="101">
        <v>0</v>
      </c>
      <c r="K477" s="101">
        <v>0</v>
      </c>
      <c r="L477" s="101">
        <v>65</v>
      </c>
      <c r="M477" s="101">
        <v>8</v>
      </c>
      <c r="N477" s="101">
        <v>0</v>
      </c>
      <c r="O477" s="168" t="s">
        <v>588</v>
      </c>
      <c r="P477" s="166" t="s">
        <v>225</v>
      </c>
      <c r="Q477" s="67">
        <f t="shared" si="90"/>
        <v>73</v>
      </c>
      <c r="R477" s="67">
        <f t="shared" si="91"/>
        <v>73</v>
      </c>
      <c r="S477" s="67">
        <f t="shared" si="92"/>
        <v>73</v>
      </c>
    </row>
    <row r="478" spans="1:19" ht="38.25">
      <c r="A478" s="68" t="s">
        <v>370</v>
      </c>
      <c r="B478" s="98">
        <v>30</v>
      </c>
      <c r="C478" s="99">
        <v>12</v>
      </c>
      <c r="D478" s="100" t="s">
        <v>177</v>
      </c>
      <c r="E478" s="101">
        <v>1</v>
      </c>
      <c r="F478" s="101">
        <v>5</v>
      </c>
      <c r="G478" s="101">
        <v>7</v>
      </c>
      <c r="H478" s="101">
        <v>0</v>
      </c>
      <c r="I478" s="101">
        <v>29</v>
      </c>
      <c r="J478" s="101">
        <v>0</v>
      </c>
      <c r="K478" s="101">
        <v>0</v>
      </c>
      <c r="L478" s="101">
        <v>39</v>
      </c>
      <c r="M478" s="101">
        <v>3</v>
      </c>
      <c r="N478" s="101">
        <v>0</v>
      </c>
      <c r="O478" s="169"/>
      <c r="P478" s="167"/>
      <c r="Q478" s="67">
        <f t="shared" ref="Q478:Q561" si="123">SUM(B478:C478)</f>
        <v>42</v>
      </c>
      <c r="R478" s="67">
        <f t="shared" ref="R478:R561" si="124">SUM(E478:I478)</f>
        <v>42</v>
      </c>
      <c r="S478" s="67">
        <f t="shared" ref="S478:S498" si="125">SUM(J478:N478)</f>
        <v>42</v>
      </c>
    </row>
    <row r="479" spans="1:19" ht="25.5">
      <c r="A479" s="33" t="s">
        <v>71</v>
      </c>
      <c r="B479" s="98">
        <v>64</v>
      </c>
      <c r="C479" s="99">
        <v>54</v>
      </c>
      <c r="D479" s="100" t="s">
        <v>177</v>
      </c>
      <c r="E479" s="101">
        <v>5</v>
      </c>
      <c r="F479" s="101">
        <v>26</v>
      </c>
      <c r="G479" s="101">
        <v>60</v>
      </c>
      <c r="H479" s="101">
        <v>9</v>
      </c>
      <c r="I479" s="101">
        <v>18</v>
      </c>
      <c r="J479" s="101">
        <v>0</v>
      </c>
      <c r="K479" s="101">
        <v>4</v>
      </c>
      <c r="L479" s="101">
        <v>112</v>
      </c>
      <c r="M479" s="101">
        <v>2</v>
      </c>
      <c r="N479" s="101">
        <v>0</v>
      </c>
      <c r="O479" s="168" t="s">
        <v>559</v>
      </c>
      <c r="P479" s="166" t="s">
        <v>225</v>
      </c>
      <c r="Q479" s="67">
        <f t="shared" si="123"/>
        <v>118</v>
      </c>
      <c r="R479" s="67">
        <f t="shared" si="124"/>
        <v>118</v>
      </c>
      <c r="S479" s="67">
        <f t="shared" si="125"/>
        <v>118</v>
      </c>
    </row>
    <row r="480" spans="1:19" ht="38.25">
      <c r="A480" s="68" t="s">
        <v>370</v>
      </c>
      <c r="B480" s="98">
        <v>49</v>
      </c>
      <c r="C480" s="99">
        <v>45</v>
      </c>
      <c r="D480" s="100" t="s">
        <v>177</v>
      </c>
      <c r="E480" s="101">
        <v>0</v>
      </c>
      <c r="F480" s="101">
        <v>22</v>
      </c>
      <c r="G480" s="101">
        <v>47</v>
      </c>
      <c r="H480" s="101">
        <v>9</v>
      </c>
      <c r="I480" s="101">
        <v>16</v>
      </c>
      <c r="J480" s="101">
        <v>0</v>
      </c>
      <c r="K480" s="101">
        <v>2</v>
      </c>
      <c r="L480" s="101">
        <v>90</v>
      </c>
      <c r="M480" s="101">
        <v>2</v>
      </c>
      <c r="N480" s="101">
        <v>0</v>
      </c>
      <c r="O480" s="169"/>
      <c r="P480" s="167"/>
      <c r="Q480" s="67">
        <f t="shared" si="123"/>
        <v>94</v>
      </c>
      <c r="R480" s="67">
        <f t="shared" si="124"/>
        <v>94</v>
      </c>
      <c r="S480" s="67">
        <f t="shared" si="125"/>
        <v>94</v>
      </c>
    </row>
    <row r="481" spans="1:19" ht="25.5">
      <c r="A481" s="33" t="s">
        <v>71</v>
      </c>
      <c r="B481" s="98">
        <v>35</v>
      </c>
      <c r="C481" s="99">
        <v>36</v>
      </c>
      <c r="D481" s="100" t="s">
        <v>177</v>
      </c>
      <c r="E481" s="101">
        <v>1</v>
      </c>
      <c r="F481" s="101">
        <v>13</v>
      </c>
      <c r="G481" s="101">
        <v>33</v>
      </c>
      <c r="H481" s="101">
        <v>12</v>
      </c>
      <c r="I481" s="101">
        <v>12</v>
      </c>
      <c r="J481" s="101">
        <v>0</v>
      </c>
      <c r="K481" s="101">
        <v>56</v>
      </c>
      <c r="L481" s="101">
        <v>12</v>
      </c>
      <c r="M481" s="101">
        <v>3</v>
      </c>
      <c r="N481" s="101">
        <v>0</v>
      </c>
      <c r="O481" s="168" t="s">
        <v>356</v>
      </c>
      <c r="P481" s="166" t="s">
        <v>225</v>
      </c>
      <c r="Q481" s="67">
        <f t="shared" si="123"/>
        <v>71</v>
      </c>
      <c r="R481" s="67">
        <f t="shared" si="124"/>
        <v>71</v>
      </c>
      <c r="S481" s="67">
        <f t="shared" si="125"/>
        <v>71</v>
      </c>
    </row>
    <row r="482" spans="1:19" ht="38.25">
      <c r="A482" s="68" t="s">
        <v>370</v>
      </c>
      <c r="B482" s="98">
        <v>31</v>
      </c>
      <c r="C482" s="99">
        <v>25</v>
      </c>
      <c r="D482" s="100" t="s">
        <v>177</v>
      </c>
      <c r="E482" s="101">
        <v>0</v>
      </c>
      <c r="F482" s="101">
        <v>12</v>
      </c>
      <c r="G482" s="101">
        <v>27</v>
      </c>
      <c r="H482" s="101">
        <v>8</v>
      </c>
      <c r="I482" s="101">
        <v>9</v>
      </c>
      <c r="J482" s="101">
        <v>0</v>
      </c>
      <c r="K482" s="101">
        <v>43</v>
      </c>
      <c r="L482" s="101">
        <v>11</v>
      </c>
      <c r="M482" s="101">
        <v>2</v>
      </c>
      <c r="N482" s="101">
        <v>0</v>
      </c>
      <c r="O482" s="169"/>
      <c r="P482" s="167"/>
      <c r="Q482" s="67">
        <f t="shared" si="123"/>
        <v>56</v>
      </c>
      <c r="R482" s="67">
        <f t="shared" si="124"/>
        <v>56</v>
      </c>
      <c r="S482" s="67">
        <f t="shared" si="125"/>
        <v>56</v>
      </c>
    </row>
    <row r="483" spans="1:19" ht="25.5">
      <c r="A483" s="33" t="s">
        <v>71</v>
      </c>
      <c r="B483" s="98">
        <v>28</v>
      </c>
      <c r="C483" s="99">
        <v>45</v>
      </c>
      <c r="D483" s="100" t="s">
        <v>177</v>
      </c>
      <c r="E483" s="101">
        <v>0</v>
      </c>
      <c r="F483" s="101">
        <v>18</v>
      </c>
      <c r="G483" s="101">
        <v>29</v>
      </c>
      <c r="H483" s="101">
        <v>0</v>
      </c>
      <c r="I483" s="101">
        <v>26</v>
      </c>
      <c r="J483" s="101">
        <v>0</v>
      </c>
      <c r="K483" s="101">
        <v>0</v>
      </c>
      <c r="L483" s="101">
        <v>54</v>
      </c>
      <c r="M483" s="101">
        <v>19</v>
      </c>
      <c r="N483" s="101">
        <v>0</v>
      </c>
      <c r="O483" s="168" t="s">
        <v>589</v>
      </c>
      <c r="P483" s="166" t="s">
        <v>225</v>
      </c>
      <c r="Q483" s="67">
        <f t="shared" si="123"/>
        <v>73</v>
      </c>
      <c r="R483" s="67">
        <f t="shared" si="124"/>
        <v>73</v>
      </c>
      <c r="S483" s="67">
        <f t="shared" si="125"/>
        <v>73</v>
      </c>
    </row>
    <row r="484" spans="1:19" ht="38.25">
      <c r="A484" s="68" t="s">
        <v>370</v>
      </c>
      <c r="B484" s="98">
        <v>26</v>
      </c>
      <c r="C484" s="99">
        <v>35</v>
      </c>
      <c r="D484" s="100" t="s">
        <v>177</v>
      </c>
      <c r="E484" s="101">
        <v>0</v>
      </c>
      <c r="F484" s="101">
        <v>19</v>
      </c>
      <c r="G484" s="101">
        <v>25</v>
      </c>
      <c r="H484" s="101">
        <v>0</v>
      </c>
      <c r="I484" s="101">
        <v>17</v>
      </c>
      <c r="J484" s="101">
        <v>0</v>
      </c>
      <c r="K484" s="101">
        <v>0</v>
      </c>
      <c r="L484" s="101">
        <v>49</v>
      </c>
      <c r="M484" s="101">
        <v>12</v>
      </c>
      <c r="N484" s="101">
        <v>0</v>
      </c>
      <c r="O484" s="169"/>
      <c r="P484" s="167"/>
      <c r="Q484" s="67">
        <f t="shared" si="123"/>
        <v>61</v>
      </c>
      <c r="R484" s="67">
        <f t="shared" si="124"/>
        <v>61</v>
      </c>
      <c r="S484" s="67">
        <f t="shared" si="125"/>
        <v>61</v>
      </c>
    </row>
    <row r="485" spans="1:19" ht="25.5">
      <c r="A485" s="33" t="s">
        <v>71</v>
      </c>
      <c r="B485" s="98">
        <v>73</v>
      </c>
      <c r="C485" s="99">
        <v>57</v>
      </c>
      <c r="D485" s="100" t="s">
        <v>177</v>
      </c>
      <c r="E485" s="101">
        <v>7</v>
      </c>
      <c r="F485" s="101">
        <v>24</v>
      </c>
      <c r="G485" s="101">
        <v>52</v>
      </c>
      <c r="H485" s="101">
        <v>9</v>
      </c>
      <c r="I485" s="101">
        <v>38</v>
      </c>
      <c r="J485" s="101">
        <v>1</v>
      </c>
      <c r="K485" s="101">
        <v>47</v>
      </c>
      <c r="L485" s="101">
        <v>26</v>
      </c>
      <c r="M485" s="101">
        <v>56</v>
      </c>
      <c r="N485" s="101">
        <v>0</v>
      </c>
      <c r="O485" s="168" t="s">
        <v>571</v>
      </c>
      <c r="P485" s="166" t="s">
        <v>225</v>
      </c>
      <c r="Q485" s="67">
        <f t="shared" si="123"/>
        <v>130</v>
      </c>
      <c r="R485" s="67">
        <f t="shared" si="124"/>
        <v>130</v>
      </c>
      <c r="S485" s="67">
        <f t="shared" si="125"/>
        <v>130</v>
      </c>
    </row>
    <row r="486" spans="1:19" ht="38.25">
      <c r="A486" s="68" t="s">
        <v>370</v>
      </c>
      <c r="B486" s="98">
        <v>73</v>
      </c>
      <c r="C486" s="99">
        <v>60</v>
      </c>
      <c r="D486" s="100" t="s">
        <v>177</v>
      </c>
      <c r="E486" s="101">
        <v>2</v>
      </c>
      <c r="F486" s="101">
        <v>25</v>
      </c>
      <c r="G486" s="101">
        <v>53</v>
      </c>
      <c r="H486" s="101">
        <v>8</v>
      </c>
      <c r="I486" s="101">
        <v>45</v>
      </c>
      <c r="J486" s="101">
        <v>0</v>
      </c>
      <c r="K486" s="101">
        <v>61</v>
      </c>
      <c r="L486" s="101">
        <v>20</v>
      </c>
      <c r="M486" s="101">
        <v>52</v>
      </c>
      <c r="N486" s="101">
        <v>0</v>
      </c>
      <c r="O486" s="169"/>
      <c r="P486" s="167"/>
      <c r="Q486" s="67">
        <f t="shared" si="123"/>
        <v>133</v>
      </c>
      <c r="R486" s="67">
        <f t="shared" si="124"/>
        <v>133</v>
      </c>
      <c r="S486" s="67">
        <f t="shared" si="125"/>
        <v>133</v>
      </c>
    </row>
    <row r="487" spans="1:19" ht="25.5">
      <c r="A487" s="33" t="s">
        <v>71</v>
      </c>
      <c r="B487" s="98">
        <v>114</v>
      </c>
      <c r="C487" s="99">
        <v>114</v>
      </c>
      <c r="D487" s="100" t="s">
        <v>177</v>
      </c>
      <c r="E487" s="101">
        <v>4</v>
      </c>
      <c r="F487" s="101">
        <v>58</v>
      </c>
      <c r="G487" s="101">
        <v>80</v>
      </c>
      <c r="H487" s="101">
        <v>18</v>
      </c>
      <c r="I487" s="101">
        <v>68</v>
      </c>
      <c r="J487" s="101">
        <v>0</v>
      </c>
      <c r="K487" s="101">
        <v>3</v>
      </c>
      <c r="L487" s="101">
        <v>205</v>
      </c>
      <c r="M487" s="101">
        <v>20</v>
      </c>
      <c r="N487" s="101">
        <v>0</v>
      </c>
      <c r="O487" s="168" t="s">
        <v>572</v>
      </c>
      <c r="P487" s="166" t="s">
        <v>225</v>
      </c>
      <c r="Q487" s="67">
        <f t="shared" si="123"/>
        <v>228</v>
      </c>
      <c r="R487" s="67">
        <f t="shared" si="124"/>
        <v>228</v>
      </c>
      <c r="S487" s="67">
        <f t="shared" si="125"/>
        <v>228</v>
      </c>
    </row>
    <row r="488" spans="1:19" ht="38.25">
      <c r="A488" s="68" t="s">
        <v>370</v>
      </c>
      <c r="B488" s="98">
        <v>112</v>
      </c>
      <c r="C488" s="99">
        <v>112</v>
      </c>
      <c r="D488" s="100" t="s">
        <v>177</v>
      </c>
      <c r="E488" s="101">
        <v>4</v>
      </c>
      <c r="F488" s="101">
        <v>46</v>
      </c>
      <c r="G488" s="101">
        <v>69</v>
      </c>
      <c r="H488" s="101">
        <v>23</v>
      </c>
      <c r="I488" s="101">
        <v>82</v>
      </c>
      <c r="J488" s="101">
        <v>0</v>
      </c>
      <c r="K488" s="101">
        <v>8</v>
      </c>
      <c r="L488" s="101">
        <v>195</v>
      </c>
      <c r="M488" s="101">
        <v>21</v>
      </c>
      <c r="N488" s="101">
        <v>0</v>
      </c>
      <c r="O488" s="169"/>
      <c r="P488" s="167" t="s">
        <v>225</v>
      </c>
      <c r="Q488" s="67">
        <f t="shared" si="123"/>
        <v>224</v>
      </c>
      <c r="R488" s="67">
        <f t="shared" si="124"/>
        <v>224</v>
      </c>
      <c r="S488" s="67">
        <f t="shared" si="125"/>
        <v>224</v>
      </c>
    </row>
    <row r="489" spans="1:19" ht="25.5">
      <c r="A489" s="33" t="s">
        <v>71</v>
      </c>
      <c r="B489" s="98">
        <v>62</v>
      </c>
      <c r="C489" s="99">
        <v>54</v>
      </c>
      <c r="D489" s="100" t="s">
        <v>177</v>
      </c>
      <c r="E489" s="101">
        <v>1</v>
      </c>
      <c r="F489" s="101">
        <v>40</v>
      </c>
      <c r="G489" s="101">
        <v>48</v>
      </c>
      <c r="H489" s="101">
        <v>8</v>
      </c>
      <c r="I489" s="101">
        <v>19</v>
      </c>
      <c r="J489" s="101">
        <v>0</v>
      </c>
      <c r="K489" s="101">
        <v>41</v>
      </c>
      <c r="L489" s="101">
        <v>66</v>
      </c>
      <c r="M489" s="101">
        <v>9</v>
      </c>
      <c r="N489" s="101">
        <v>0</v>
      </c>
      <c r="O489" s="168" t="s">
        <v>357</v>
      </c>
      <c r="P489" s="166" t="s">
        <v>225</v>
      </c>
      <c r="Q489" s="67">
        <f t="shared" si="123"/>
        <v>116</v>
      </c>
      <c r="R489" s="67">
        <f t="shared" si="124"/>
        <v>116</v>
      </c>
      <c r="S489" s="67">
        <f t="shared" si="125"/>
        <v>116</v>
      </c>
    </row>
    <row r="490" spans="1:19" ht="38.25">
      <c r="A490" s="68" t="s">
        <v>370</v>
      </c>
      <c r="B490" s="98">
        <v>42</v>
      </c>
      <c r="C490" s="99">
        <v>43</v>
      </c>
      <c r="D490" s="100" t="s">
        <v>177</v>
      </c>
      <c r="E490" s="101">
        <v>0</v>
      </c>
      <c r="F490" s="101">
        <v>26</v>
      </c>
      <c r="G490" s="101">
        <v>36</v>
      </c>
      <c r="H490" s="101">
        <v>8</v>
      </c>
      <c r="I490" s="101">
        <v>15</v>
      </c>
      <c r="J490" s="101">
        <v>0</v>
      </c>
      <c r="K490" s="101">
        <v>42</v>
      </c>
      <c r="L490" s="101">
        <v>35</v>
      </c>
      <c r="M490" s="101">
        <v>8</v>
      </c>
      <c r="N490" s="101">
        <v>0</v>
      </c>
      <c r="O490" s="169"/>
      <c r="P490" s="167"/>
      <c r="Q490" s="67">
        <f t="shared" si="123"/>
        <v>85</v>
      </c>
      <c r="R490" s="67">
        <f t="shared" si="124"/>
        <v>85</v>
      </c>
      <c r="S490" s="67">
        <f t="shared" si="125"/>
        <v>85</v>
      </c>
    </row>
    <row r="491" spans="1:19" ht="25.5">
      <c r="A491" s="33" t="s">
        <v>71</v>
      </c>
      <c r="B491" s="98">
        <v>18</v>
      </c>
      <c r="C491" s="99">
        <v>13</v>
      </c>
      <c r="D491" s="100" t="s">
        <v>177</v>
      </c>
      <c r="E491" s="101">
        <v>2</v>
      </c>
      <c r="F491" s="101">
        <v>6</v>
      </c>
      <c r="G491" s="101">
        <v>11</v>
      </c>
      <c r="H491" s="101">
        <v>1</v>
      </c>
      <c r="I491" s="101">
        <v>11</v>
      </c>
      <c r="J491" s="101">
        <v>0</v>
      </c>
      <c r="K491" s="101">
        <v>9</v>
      </c>
      <c r="L491" s="101">
        <v>22</v>
      </c>
      <c r="M491" s="101">
        <v>0</v>
      </c>
      <c r="N491" s="101">
        <v>0</v>
      </c>
      <c r="O491" s="168" t="s">
        <v>662</v>
      </c>
      <c r="P491" s="166" t="s">
        <v>225</v>
      </c>
      <c r="Q491" s="67">
        <f t="shared" si="123"/>
        <v>31</v>
      </c>
      <c r="R491" s="67">
        <f t="shared" si="124"/>
        <v>31</v>
      </c>
      <c r="S491" s="67">
        <f t="shared" si="125"/>
        <v>31</v>
      </c>
    </row>
    <row r="492" spans="1:19" ht="38.25">
      <c r="A492" s="68" t="s">
        <v>370</v>
      </c>
      <c r="B492" s="98">
        <v>10</v>
      </c>
      <c r="C492" s="99">
        <v>8</v>
      </c>
      <c r="D492" s="100" t="s">
        <v>177</v>
      </c>
      <c r="E492" s="101">
        <v>0</v>
      </c>
      <c r="F492" s="101">
        <v>4</v>
      </c>
      <c r="G492" s="101">
        <v>7</v>
      </c>
      <c r="H492" s="101">
        <v>0</v>
      </c>
      <c r="I492" s="101">
        <v>7</v>
      </c>
      <c r="J492" s="101">
        <v>0</v>
      </c>
      <c r="K492" s="101">
        <v>3</v>
      </c>
      <c r="L492" s="101">
        <v>15</v>
      </c>
      <c r="M492" s="101">
        <v>0</v>
      </c>
      <c r="N492" s="101">
        <v>0</v>
      </c>
      <c r="O492" s="169"/>
      <c r="P492" s="167"/>
      <c r="Q492" s="67">
        <f t="shared" si="123"/>
        <v>18</v>
      </c>
      <c r="R492" s="67">
        <f t="shared" si="124"/>
        <v>18</v>
      </c>
      <c r="S492" s="67">
        <f t="shared" si="125"/>
        <v>18</v>
      </c>
    </row>
    <row r="493" spans="1:19" ht="25.5">
      <c r="A493" s="33" t="s">
        <v>71</v>
      </c>
      <c r="B493" s="98">
        <v>1</v>
      </c>
      <c r="C493" s="99">
        <v>2</v>
      </c>
      <c r="D493" s="100" t="s">
        <v>177</v>
      </c>
      <c r="E493" s="101">
        <v>0</v>
      </c>
      <c r="F493" s="101">
        <v>0</v>
      </c>
      <c r="G493" s="101">
        <v>0</v>
      </c>
      <c r="H493" s="101">
        <v>0</v>
      </c>
      <c r="I493" s="101">
        <v>3</v>
      </c>
      <c r="J493" s="101">
        <v>0</v>
      </c>
      <c r="K493" s="101">
        <v>3</v>
      </c>
      <c r="L493" s="101">
        <v>0</v>
      </c>
      <c r="M493" s="101">
        <v>0</v>
      </c>
      <c r="N493" s="101">
        <v>0</v>
      </c>
      <c r="O493" s="168" t="s">
        <v>663</v>
      </c>
      <c r="P493" s="166" t="s">
        <v>225</v>
      </c>
      <c r="Q493" s="67">
        <f t="shared" si="123"/>
        <v>3</v>
      </c>
      <c r="R493" s="67">
        <f t="shared" si="124"/>
        <v>3</v>
      </c>
      <c r="S493" s="67">
        <f t="shared" si="125"/>
        <v>3</v>
      </c>
    </row>
    <row r="494" spans="1:19" ht="38.25">
      <c r="A494" s="68" t="s">
        <v>370</v>
      </c>
      <c r="B494" s="98">
        <v>3</v>
      </c>
      <c r="C494" s="99">
        <v>2</v>
      </c>
      <c r="D494" s="100" t="s">
        <v>177</v>
      </c>
      <c r="E494" s="101">
        <v>0</v>
      </c>
      <c r="F494" s="101">
        <v>0</v>
      </c>
      <c r="G494" s="101">
        <v>0</v>
      </c>
      <c r="H494" s="101">
        <v>0</v>
      </c>
      <c r="I494" s="101">
        <v>5</v>
      </c>
      <c r="J494" s="101">
        <v>0</v>
      </c>
      <c r="K494" s="101">
        <v>5</v>
      </c>
      <c r="L494" s="101">
        <v>0</v>
      </c>
      <c r="M494" s="101">
        <v>0</v>
      </c>
      <c r="N494" s="101">
        <v>0</v>
      </c>
      <c r="O494" s="169"/>
      <c r="P494" s="167"/>
      <c r="Q494" s="67">
        <f t="shared" si="123"/>
        <v>5</v>
      </c>
      <c r="R494" s="67">
        <f t="shared" si="124"/>
        <v>5</v>
      </c>
      <c r="S494" s="67">
        <f t="shared" si="125"/>
        <v>5</v>
      </c>
    </row>
    <row r="495" spans="1:19" ht="25.5">
      <c r="A495" s="33" t="s">
        <v>71</v>
      </c>
      <c r="B495" s="98">
        <v>76</v>
      </c>
      <c r="C495" s="99">
        <v>72</v>
      </c>
      <c r="D495" s="100" t="s">
        <v>177</v>
      </c>
      <c r="E495" s="101">
        <v>2</v>
      </c>
      <c r="F495" s="101">
        <v>13</v>
      </c>
      <c r="G495" s="101">
        <v>24</v>
      </c>
      <c r="H495" s="101">
        <v>3</v>
      </c>
      <c r="I495" s="101">
        <v>106</v>
      </c>
      <c r="J495" s="101">
        <v>0</v>
      </c>
      <c r="K495" s="101">
        <v>53</v>
      </c>
      <c r="L495" s="101">
        <v>86</v>
      </c>
      <c r="M495" s="101">
        <v>9</v>
      </c>
      <c r="N495" s="101">
        <v>0</v>
      </c>
      <c r="O495" s="168" t="s">
        <v>664</v>
      </c>
      <c r="P495" s="166" t="s">
        <v>225</v>
      </c>
      <c r="Q495" s="67">
        <f t="shared" si="123"/>
        <v>148</v>
      </c>
      <c r="R495" s="67">
        <f t="shared" si="124"/>
        <v>148</v>
      </c>
      <c r="S495" s="67">
        <f t="shared" si="125"/>
        <v>148</v>
      </c>
    </row>
    <row r="496" spans="1:19" ht="38.25">
      <c r="A496" s="68" t="s">
        <v>370</v>
      </c>
      <c r="B496" s="98">
        <v>74</v>
      </c>
      <c r="C496" s="99">
        <v>80</v>
      </c>
      <c r="D496" s="100" t="s">
        <v>177</v>
      </c>
      <c r="E496" s="101">
        <v>1</v>
      </c>
      <c r="F496" s="101">
        <v>17</v>
      </c>
      <c r="G496" s="101">
        <v>25</v>
      </c>
      <c r="H496" s="101">
        <v>4</v>
      </c>
      <c r="I496" s="101">
        <v>107</v>
      </c>
      <c r="J496" s="101">
        <v>0</v>
      </c>
      <c r="K496" s="101">
        <v>54</v>
      </c>
      <c r="L496" s="101">
        <v>92</v>
      </c>
      <c r="M496" s="101">
        <v>8</v>
      </c>
      <c r="N496" s="101">
        <v>0</v>
      </c>
      <c r="O496" s="169"/>
      <c r="P496" s="167"/>
      <c r="Q496" s="67">
        <f t="shared" si="123"/>
        <v>154</v>
      </c>
      <c r="R496" s="67">
        <f t="shared" si="124"/>
        <v>154</v>
      </c>
      <c r="S496" s="67">
        <f t="shared" si="125"/>
        <v>154</v>
      </c>
    </row>
    <row r="497" spans="1:19" ht="25.5">
      <c r="A497" s="33" t="s">
        <v>71</v>
      </c>
      <c r="B497" s="98">
        <v>19</v>
      </c>
      <c r="C497" s="99">
        <v>16</v>
      </c>
      <c r="D497" s="100" t="s">
        <v>177</v>
      </c>
      <c r="E497" s="101">
        <v>0</v>
      </c>
      <c r="F497" s="101">
        <v>6</v>
      </c>
      <c r="G497" s="101">
        <v>14</v>
      </c>
      <c r="H497" s="101">
        <v>3</v>
      </c>
      <c r="I497" s="101">
        <v>12</v>
      </c>
      <c r="J497" s="101">
        <v>0</v>
      </c>
      <c r="K497" s="101">
        <v>17</v>
      </c>
      <c r="L497" s="101">
        <v>17</v>
      </c>
      <c r="M497" s="101">
        <v>1</v>
      </c>
      <c r="N497" s="101">
        <v>0</v>
      </c>
      <c r="O497" s="168" t="s">
        <v>665</v>
      </c>
      <c r="P497" s="166" t="s">
        <v>225</v>
      </c>
      <c r="Q497" s="67">
        <f t="shared" si="123"/>
        <v>35</v>
      </c>
      <c r="R497" s="67">
        <f t="shared" si="124"/>
        <v>35</v>
      </c>
      <c r="S497" s="67">
        <f t="shared" si="125"/>
        <v>35</v>
      </c>
    </row>
    <row r="498" spans="1:19" ht="38.25">
      <c r="A498" s="68" t="s">
        <v>370</v>
      </c>
      <c r="B498" s="98">
        <v>19</v>
      </c>
      <c r="C498" s="99">
        <v>16</v>
      </c>
      <c r="D498" s="100" t="s">
        <v>177</v>
      </c>
      <c r="E498" s="101">
        <v>0</v>
      </c>
      <c r="F498" s="101">
        <v>7</v>
      </c>
      <c r="G498" s="101">
        <v>13</v>
      </c>
      <c r="H498" s="101">
        <v>3</v>
      </c>
      <c r="I498" s="101">
        <v>12</v>
      </c>
      <c r="J498" s="101">
        <v>0</v>
      </c>
      <c r="K498" s="101">
        <v>18</v>
      </c>
      <c r="L498" s="101">
        <v>17</v>
      </c>
      <c r="M498" s="101">
        <v>0</v>
      </c>
      <c r="N498" s="101">
        <v>0</v>
      </c>
      <c r="O498" s="169"/>
      <c r="P498" s="167"/>
      <c r="Q498" s="67">
        <f t="shared" si="123"/>
        <v>35</v>
      </c>
      <c r="R498" s="67">
        <f t="shared" si="124"/>
        <v>35</v>
      </c>
      <c r="S498" s="67">
        <f t="shared" si="125"/>
        <v>35</v>
      </c>
    </row>
    <row r="499" spans="1:19" ht="25.5">
      <c r="A499" s="33" t="s">
        <v>71</v>
      </c>
      <c r="B499" s="105">
        <v>41</v>
      </c>
      <c r="C499" s="99">
        <v>56</v>
      </c>
      <c r="D499" s="100" t="s">
        <v>177</v>
      </c>
      <c r="E499" s="101">
        <v>4</v>
      </c>
      <c r="F499" s="101">
        <v>15</v>
      </c>
      <c r="G499" s="101">
        <v>20</v>
      </c>
      <c r="H499" s="101">
        <v>4</v>
      </c>
      <c r="I499" s="101">
        <v>54</v>
      </c>
      <c r="J499" s="101">
        <v>0</v>
      </c>
      <c r="K499" s="101">
        <v>18</v>
      </c>
      <c r="L499" s="101">
        <v>70</v>
      </c>
      <c r="M499" s="101">
        <v>9</v>
      </c>
      <c r="N499" s="101">
        <v>0</v>
      </c>
      <c r="O499" s="171" t="s">
        <v>666</v>
      </c>
      <c r="P499" s="170" t="s">
        <v>225</v>
      </c>
      <c r="Q499" s="67">
        <f t="shared" si="123"/>
        <v>97</v>
      </c>
      <c r="R499" s="67">
        <f t="shared" si="124"/>
        <v>97</v>
      </c>
      <c r="S499" s="67">
        <f>SUM(J499:N499)</f>
        <v>97</v>
      </c>
    </row>
    <row r="500" spans="1:19" ht="38.25">
      <c r="A500" s="68" t="s">
        <v>370</v>
      </c>
      <c r="B500" s="99">
        <v>45</v>
      </c>
      <c r="C500" s="99">
        <v>59</v>
      </c>
      <c r="D500" s="100" t="s">
        <v>177</v>
      </c>
      <c r="E500" s="101">
        <v>5</v>
      </c>
      <c r="F500" s="101">
        <v>14</v>
      </c>
      <c r="G500" s="101">
        <v>23</v>
      </c>
      <c r="H500" s="101">
        <v>5</v>
      </c>
      <c r="I500" s="101">
        <v>57</v>
      </c>
      <c r="J500" s="101">
        <v>0</v>
      </c>
      <c r="K500" s="101">
        <v>12</v>
      </c>
      <c r="L500" s="101">
        <v>83</v>
      </c>
      <c r="M500" s="101">
        <v>9</v>
      </c>
      <c r="N500" s="101">
        <v>0</v>
      </c>
      <c r="O500" s="171"/>
      <c r="P500" s="170"/>
      <c r="Q500" s="67">
        <f t="shared" si="123"/>
        <v>104</v>
      </c>
      <c r="R500" s="67">
        <f t="shared" si="124"/>
        <v>104</v>
      </c>
      <c r="S500" s="67">
        <f t="shared" ref="S500:S589" si="126">SUM(J500:N500)</f>
        <v>104</v>
      </c>
    </row>
    <row r="501" spans="1:19" ht="25.5">
      <c r="A501" s="33" t="s">
        <v>71</v>
      </c>
      <c r="B501" s="99">
        <v>21</v>
      </c>
      <c r="C501" s="99">
        <v>25</v>
      </c>
      <c r="D501" s="100" t="s">
        <v>177</v>
      </c>
      <c r="E501" s="101">
        <v>0</v>
      </c>
      <c r="F501" s="101">
        <v>10</v>
      </c>
      <c r="G501" s="101">
        <v>19</v>
      </c>
      <c r="H501" s="101">
        <v>1</v>
      </c>
      <c r="I501" s="101">
        <v>16</v>
      </c>
      <c r="J501" s="101">
        <v>0</v>
      </c>
      <c r="K501" s="101">
        <v>18</v>
      </c>
      <c r="L501" s="101">
        <v>27</v>
      </c>
      <c r="M501" s="101">
        <v>1</v>
      </c>
      <c r="N501" s="101">
        <v>0</v>
      </c>
      <c r="O501" s="171" t="s">
        <v>667</v>
      </c>
      <c r="P501" s="170" t="s">
        <v>225</v>
      </c>
      <c r="Q501" s="67">
        <f t="shared" si="123"/>
        <v>46</v>
      </c>
      <c r="R501" s="67">
        <f t="shared" si="124"/>
        <v>46</v>
      </c>
      <c r="S501" s="67">
        <f t="shared" si="126"/>
        <v>46</v>
      </c>
    </row>
    <row r="502" spans="1:19" ht="38.25">
      <c r="A502" s="68" t="s">
        <v>370</v>
      </c>
      <c r="B502" s="99">
        <v>13</v>
      </c>
      <c r="C502" s="99">
        <v>24</v>
      </c>
      <c r="D502" s="100" t="s">
        <v>177</v>
      </c>
      <c r="E502" s="101">
        <v>0</v>
      </c>
      <c r="F502" s="101">
        <v>4</v>
      </c>
      <c r="G502" s="101">
        <v>15</v>
      </c>
      <c r="H502" s="101">
        <v>3</v>
      </c>
      <c r="I502" s="101">
        <v>15</v>
      </c>
      <c r="J502" s="101">
        <v>0</v>
      </c>
      <c r="K502" s="101">
        <v>21</v>
      </c>
      <c r="L502" s="101">
        <v>15</v>
      </c>
      <c r="M502" s="101">
        <v>1</v>
      </c>
      <c r="N502" s="101">
        <v>0</v>
      </c>
      <c r="O502" s="171"/>
      <c r="P502" s="170"/>
      <c r="Q502" s="67">
        <f t="shared" si="123"/>
        <v>37</v>
      </c>
      <c r="R502" s="67">
        <f t="shared" si="124"/>
        <v>37</v>
      </c>
      <c r="S502" s="67">
        <f t="shared" si="126"/>
        <v>37</v>
      </c>
    </row>
    <row r="503" spans="1:19" ht="25.5">
      <c r="A503" s="33" t="s">
        <v>71</v>
      </c>
      <c r="B503" s="99">
        <v>19</v>
      </c>
      <c r="C503" s="99">
        <v>15</v>
      </c>
      <c r="D503" s="100" t="s">
        <v>177</v>
      </c>
      <c r="E503" s="101">
        <v>1</v>
      </c>
      <c r="F503" s="101">
        <v>4</v>
      </c>
      <c r="G503" s="101">
        <v>13</v>
      </c>
      <c r="H503" s="101">
        <v>4</v>
      </c>
      <c r="I503" s="101">
        <v>12</v>
      </c>
      <c r="J503" s="101">
        <v>0</v>
      </c>
      <c r="K503" s="101">
        <v>11</v>
      </c>
      <c r="L503" s="101">
        <v>22</v>
      </c>
      <c r="M503" s="101">
        <v>1</v>
      </c>
      <c r="N503" s="101">
        <v>0</v>
      </c>
      <c r="O503" s="171" t="s">
        <v>695</v>
      </c>
      <c r="P503" s="170" t="s">
        <v>225</v>
      </c>
      <c r="Q503" s="67">
        <f t="shared" si="123"/>
        <v>34</v>
      </c>
      <c r="R503" s="67">
        <f t="shared" si="124"/>
        <v>34</v>
      </c>
      <c r="S503" s="67">
        <f t="shared" si="126"/>
        <v>34</v>
      </c>
    </row>
    <row r="504" spans="1:19" ht="38.25">
      <c r="A504" s="68" t="s">
        <v>370</v>
      </c>
      <c r="B504" s="99">
        <v>20</v>
      </c>
      <c r="C504" s="99">
        <v>11</v>
      </c>
      <c r="D504" s="100" t="s">
        <v>177</v>
      </c>
      <c r="E504" s="101">
        <v>1</v>
      </c>
      <c r="F504" s="101">
        <v>3</v>
      </c>
      <c r="G504" s="101">
        <v>11</v>
      </c>
      <c r="H504" s="101">
        <v>6</v>
      </c>
      <c r="I504" s="101">
        <v>10</v>
      </c>
      <c r="J504" s="101">
        <v>0</v>
      </c>
      <c r="K504" s="101">
        <v>9</v>
      </c>
      <c r="L504" s="101">
        <v>21</v>
      </c>
      <c r="M504" s="101">
        <v>1</v>
      </c>
      <c r="N504" s="101">
        <v>0</v>
      </c>
      <c r="O504" s="171"/>
      <c r="P504" s="170"/>
      <c r="Q504" s="67">
        <f t="shared" si="123"/>
        <v>31</v>
      </c>
      <c r="R504" s="67">
        <f t="shared" si="124"/>
        <v>31</v>
      </c>
      <c r="S504" s="67">
        <f t="shared" si="126"/>
        <v>31</v>
      </c>
    </row>
    <row r="505" spans="1:19" ht="25.5">
      <c r="A505" s="33" t="s">
        <v>71</v>
      </c>
      <c r="B505" s="99">
        <v>18</v>
      </c>
      <c r="C505" s="99">
        <v>11</v>
      </c>
      <c r="D505" s="100" t="s">
        <v>177</v>
      </c>
      <c r="E505" s="101">
        <v>1</v>
      </c>
      <c r="F505" s="101">
        <v>5</v>
      </c>
      <c r="G505" s="101">
        <v>11</v>
      </c>
      <c r="H505" s="101">
        <v>1</v>
      </c>
      <c r="I505" s="101">
        <v>11</v>
      </c>
      <c r="J505" s="101">
        <v>0</v>
      </c>
      <c r="K505" s="101">
        <v>17</v>
      </c>
      <c r="L505" s="101">
        <v>12</v>
      </c>
      <c r="M505" s="101">
        <v>0</v>
      </c>
      <c r="N505" s="101">
        <v>0</v>
      </c>
      <c r="O505" s="171" t="s">
        <v>767</v>
      </c>
      <c r="P505" s="170" t="s">
        <v>225</v>
      </c>
      <c r="Q505" s="67">
        <f t="shared" si="123"/>
        <v>29</v>
      </c>
      <c r="R505" s="67">
        <f t="shared" si="124"/>
        <v>29</v>
      </c>
      <c r="S505" s="67">
        <f t="shared" si="126"/>
        <v>29</v>
      </c>
    </row>
    <row r="506" spans="1:19" ht="38.25">
      <c r="A506" s="68" t="s">
        <v>370</v>
      </c>
      <c r="B506" s="99">
        <v>17</v>
      </c>
      <c r="C506" s="99">
        <v>11</v>
      </c>
      <c r="D506" s="100" t="s">
        <v>177</v>
      </c>
      <c r="E506" s="101">
        <v>0</v>
      </c>
      <c r="F506" s="101">
        <v>4</v>
      </c>
      <c r="G506" s="101">
        <v>13</v>
      </c>
      <c r="H506" s="101">
        <v>1</v>
      </c>
      <c r="I506" s="101">
        <v>10</v>
      </c>
      <c r="J506" s="101">
        <v>0</v>
      </c>
      <c r="K506" s="101">
        <v>19</v>
      </c>
      <c r="L506" s="101">
        <v>9</v>
      </c>
      <c r="M506" s="101">
        <v>0</v>
      </c>
      <c r="N506" s="101">
        <v>0</v>
      </c>
      <c r="O506" s="171"/>
      <c r="P506" s="170"/>
      <c r="Q506" s="67">
        <f t="shared" si="123"/>
        <v>28</v>
      </c>
      <c r="R506" s="67">
        <f t="shared" si="124"/>
        <v>28</v>
      </c>
      <c r="S506" s="67">
        <f t="shared" si="126"/>
        <v>28</v>
      </c>
    </row>
    <row r="507" spans="1:19" ht="25.5">
      <c r="A507" s="33" t="s">
        <v>71</v>
      </c>
      <c r="B507" s="99">
        <v>86</v>
      </c>
      <c r="C507" s="99">
        <v>109</v>
      </c>
      <c r="D507" s="100" t="s">
        <v>177</v>
      </c>
      <c r="E507" s="101">
        <v>1</v>
      </c>
      <c r="F507" s="101">
        <v>47</v>
      </c>
      <c r="G507" s="101">
        <v>108</v>
      </c>
      <c r="H507" s="101">
        <v>16</v>
      </c>
      <c r="I507" s="101">
        <v>23</v>
      </c>
      <c r="J507" s="101">
        <v>0</v>
      </c>
      <c r="K507" s="101">
        <v>172</v>
      </c>
      <c r="L507" s="101">
        <v>19</v>
      </c>
      <c r="M507" s="101">
        <v>4</v>
      </c>
      <c r="N507" s="101">
        <v>0</v>
      </c>
      <c r="O507" s="171" t="s">
        <v>768</v>
      </c>
      <c r="P507" s="170" t="s">
        <v>225</v>
      </c>
      <c r="Q507" s="67">
        <f t="shared" si="123"/>
        <v>195</v>
      </c>
      <c r="R507" s="67">
        <f t="shared" si="124"/>
        <v>195</v>
      </c>
      <c r="S507" s="67">
        <f t="shared" si="126"/>
        <v>195</v>
      </c>
    </row>
    <row r="508" spans="1:19" ht="38.25">
      <c r="A508" s="68" t="s">
        <v>370</v>
      </c>
      <c r="B508" s="99">
        <v>127</v>
      </c>
      <c r="C508" s="99">
        <v>105</v>
      </c>
      <c r="D508" s="100" t="s">
        <v>177</v>
      </c>
      <c r="E508" s="101">
        <v>3</v>
      </c>
      <c r="F508" s="101">
        <v>59</v>
      </c>
      <c r="G508" s="101">
        <v>127</v>
      </c>
      <c r="H508" s="101">
        <v>21</v>
      </c>
      <c r="I508" s="101">
        <v>22</v>
      </c>
      <c r="J508" s="101">
        <v>0</v>
      </c>
      <c r="K508" s="101">
        <v>200</v>
      </c>
      <c r="L508" s="101">
        <v>30</v>
      </c>
      <c r="M508" s="101">
        <v>2</v>
      </c>
      <c r="N508" s="101">
        <v>0</v>
      </c>
      <c r="O508" s="171"/>
      <c r="P508" s="170"/>
      <c r="Q508" s="67">
        <f t="shared" si="123"/>
        <v>232</v>
      </c>
      <c r="R508" s="67">
        <f t="shared" si="124"/>
        <v>232</v>
      </c>
      <c r="S508" s="67">
        <f t="shared" si="126"/>
        <v>232</v>
      </c>
    </row>
    <row r="509" spans="1:19" ht="25.5">
      <c r="A509" s="33" t="s">
        <v>71</v>
      </c>
      <c r="B509" s="99">
        <v>13</v>
      </c>
      <c r="C509" s="99">
        <v>20</v>
      </c>
      <c r="D509" s="100" t="s">
        <v>177</v>
      </c>
      <c r="E509" s="101">
        <v>1</v>
      </c>
      <c r="F509" s="101">
        <v>8</v>
      </c>
      <c r="G509" s="101">
        <v>14</v>
      </c>
      <c r="H509" s="101">
        <v>1</v>
      </c>
      <c r="I509" s="101">
        <v>9</v>
      </c>
      <c r="J509" s="101">
        <v>0</v>
      </c>
      <c r="K509" s="101">
        <v>0</v>
      </c>
      <c r="L509" s="101">
        <v>27</v>
      </c>
      <c r="M509" s="101">
        <v>6</v>
      </c>
      <c r="N509" s="101">
        <v>0</v>
      </c>
      <c r="O509" s="171" t="s">
        <v>668</v>
      </c>
      <c r="P509" s="170" t="s">
        <v>225</v>
      </c>
      <c r="Q509" s="67">
        <f t="shared" si="123"/>
        <v>33</v>
      </c>
      <c r="R509" s="67">
        <f t="shared" si="124"/>
        <v>33</v>
      </c>
      <c r="S509" s="67">
        <f t="shared" si="126"/>
        <v>33</v>
      </c>
    </row>
    <row r="510" spans="1:19" ht="38.25">
      <c r="A510" s="68" t="s">
        <v>370</v>
      </c>
      <c r="B510" s="99">
        <v>14</v>
      </c>
      <c r="C510" s="99">
        <v>18</v>
      </c>
      <c r="D510" s="100" t="s">
        <v>177</v>
      </c>
      <c r="E510" s="101">
        <v>0</v>
      </c>
      <c r="F510" s="101">
        <v>6</v>
      </c>
      <c r="G510" s="101">
        <v>15</v>
      </c>
      <c r="H510" s="101">
        <v>1</v>
      </c>
      <c r="I510" s="101">
        <v>10</v>
      </c>
      <c r="J510" s="101">
        <v>0</v>
      </c>
      <c r="K510" s="101">
        <v>1</v>
      </c>
      <c r="L510" s="101">
        <v>28</v>
      </c>
      <c r="M510" s="101">
        <v>3</v>
      </c>
      <c r="N510" s="101">
        <v>0</v>
      </c>
      <c r="O510" s="171"/>
      <c r="P510" s="170"/>
      <c r="Q510" s="67">
        <f t="shared" si="123"/>
        <v>32</v>
      </c>
      <c r="R510" s="67">
        <f t="shared" si="124"/>
        <v>32</v>
      </c>
      <c r="S510" s="67">
        <f t="shared" si="126"/>
        <v>32</v>
      </c>
    </row>
    <row r="511" spans="1:19" ht="25.5">
      <c r="A511" s="33" t="s">
        <v>71</v>
      </c>
      <c r="B511" s="99">
        <v>35</v>
      </c>
      <c r="C511" s="99">
        <v>25</v>
      </c>
      <c r="D511" s="100" t="s">
        <v>177</v>
      </c>
      <c r="E511" s="101">
        <v>0</v>
      </c>
      <c r="F511" s="101">
        <v>7</v>
      </c>
      <c r="G511" s="101">
        <v>19</v>
      </c>
      <c r="H511" s="101">
        <v>7</v>
      </c>
      <c r="I511" s="101">
        <v>27</v>
      </c>
      <c r="J511" s="101">
        <v>0</v>
      </c>
      <c r="K511" s="101">
        <v>52</v>
      </c>
      <c r="L511" s="101">
        <v>6</v>
      </c>
      <c r="M511" s="101">
        <v>2</v>
      </c>
      <c r="N511" s="101">
        <v>0</v>
      </c>
      <c r="O511" s="171" t="s">
        <v>669</v>
      </c>
      <c r="P511" s="170" t="s">
        <v>225</v>
      </c>
      <c r="Q511" s="67">
        <f t="shared" si="123"/>
        <v>60</v>
      </c>
      <c r="R511" s="67">
        <f t="shared" si="124"/>
        <v>60</v>
      </c>
      <c r="S511" s="67">
        <f t="shared" si="126"/>
        <v>60</v>
      </c>
    </row>
    <row r="512" spans="1:19" ht="38.25">
      <c r="A512" s="68" t="s">
        <v>370</v>
      </c>
      <c r="B512" s="99">
        <v>29</v>
      </c>
      <c r="C512" s="99">
        <v>27</v>
      </c>
      <c r="D512" s="100" t="s">
        <v>177</v>
      </c>
      <c r="E512" s="101">
        <v>0</v>
      </c>
      <c r="F512" s="101">
        <v>6</v>
      </c>
      <c r="G512" s="101">
        <v>21</v>
      </c>
      <c r="H512" s="101">
        <v>7</v>
      </c>
      <c r="I512" s="101">
        <v>22</v>
      </c>
      <c r="J512" s="101">
        <v>0</v>
      </c>
      <c r="K512" s="101">
        <v>47</v>
      </c>
      <c r="L512" s="101">
        <v>6</v>
      </c>
      <c r="M512" s="101">
        <v>3</v>
      </c>
      <c r="N512" s="101">
        <v>0</v>
      </c>
      <c r="O512" s="171"/>
      <c r="P512" s="170"/>
      <c r="Q512" s="67">
        <f t="shared" si="123"/>
        <v>56</v>
      </c>
      <c r="R512" s="67">
        <f t="shared" si="124"/>
        <v>56</v>
      </c>
      <c r="S512" s="67">
        <f t="shared" si="126"/>
        <v>56</v>
      </c>
    </row>
    <row r="513" spans="1:19" ht="25.5">
      <c r="A513" s="33" t="s">
        <v>71</v>
      </c>
      <c r="B513" s="99">
        <v>8</v>
      </c>
      <c r="C513" s="99">
        <v>4</v>
      </c>
      <c r="D513" s="100" t="s">
        <v>177</v>
      </c>
      <c r="E513" s="101">
        <v>0</v>
      </c>
      <c r="F513" s="101">
        <v>4</v>
      </c>
      <c r="G513" s="101">
        <v>4</v>
      </c>
      <c r="H513" s="101">
        <v>0</v>
      </c>
      <c r="I513" s="101">
        <v>4</v>
      </c>
      <c r="J513" s="101">
        <v>0</v>
      </c>
      <c r="K513" s="101">
        <v>10</v>
      </c>
      <c r="L513" s="101">
        <v>2</v>
      </c>
      <c r="M513" s="101">
        <v>0</v>
      </c>
      <c r="N513" s="101">
        <v>0</v>
      </c>
      <c r="O513" s="171" t="s">
        <v>670</v>
      </c>
      <c r="P513" s="170" t="s">
        <v>225</v>
      </c>
      <c r="Q513" s="67">
        <f t="shared" si="123"/>
        <v>12</v>
      </c>
      <c r="R513" s="67">
        <f t="shared" si="124"/>
        <v>12</v>
      </c>
      <c r="S513" s="67">
        <f t="shared" si="126"/>
        <v>12</v>
      </c>
    </row>
    <row r="514" spans="1:19" ht="38.25">
      <c r="A514" s="68" t="s">
        <v>370</v>
      </c>
      <c r="B514" s="99">
        <v>8</v>
      </c>
      <c r="C514" s="99">
        <v>3</v>
      </c>
      <c r="D514" s="100" t="s">
        <v>177</v>
      </c>
      <c r="E514" s="101">
        <v>0</v>
      </c>
      <c r="F514" s="101">
        <v>4</v>
      </c>
      <c r="G514" s="101">
        <v>3</v>
      </c>
      <c r="H514" s="101">
        <v>0</v>
      </c>
      <c r="I514" s="101">
        <v>4</v>
      </c>
      <c r="J514" s="101">
        <v>0</v>
      </c>
      <c r="K514" s="101">
        <v>8</v>
      </c>
      <c r="L514" s="101">
        <v>3</v>
      </c>
      <c r="M514" s="101">
        <v>0</v>
      </c>
      <c r="N514" s="101">
        <v>0</v>
      </c>
      <c r="O514" s="171"/>
      <c r="P514" s="170"/>
      <c r="Q514" s="67">
        <f t="shared" si="123"/>
        <v>11</v>
      </c>
      <c r="R514" s="67">
        <f t="shared" si="124"/>
        <v>11</v>
      </c>
      <c r="S514" s="67">
        <f t="shared" si="126"/>
        <v>11</v>
      </c>
    </row>
    <row r="515" spans="1:19" ht="25.5">
      <c r="A515" s="33" t="s">
        <v>71</v>
      </c>
      <c r="B515" s="99">
        <v>17</v>
      </c>
      <c r="C515" s="99">
        <v>21</v>
      </c>
      <c r="D515" s="100" t="s">
        <v>177</v>
      </c>
      <c r="E515" s="101">
        <v>0</v>
      </c>
      <c r="F515" s="101">
        <v>9</v>
      </c>
      <c r="G515" s="101">
        <v>12</v>
      </c>
      <c r="H515" s="101">
        <v>3</v>
      </c>
      <c r="I515" s="101">
        <v>14</v>
      </c>
      <c r="J515" s="101">
        <v>0</v>
      </c>
      <c r="K515" s="101">
        <v>0</v>
      </c>
      <c r="L515" s="101">
        <v>36</v>
      </c>
      <c r="M515" s="101">
        <v>2</v>
      </c>
      <c r="N515" s="101">
        <v>0</v>
      </c>
      <c r="O515" s="171" t="s">
        <v>671</v>
      </c>
      <c r="P515" s="170" t="s">
        <v>225</v>
      </c>
      <c r="Q515" s="67">
        <f t="shared" si="123"/>
        <v>38</v>
      </c>
      <c r="R515" s="67">
        <f t="shared" si="124"/>
        <v>38</v>
      </c>
      <c r="S515" s="67">
        <f t="shared" si="126"/>
        <v>38</v>
      </c>
    </row>
    <row r="516" spans="1:19" ht="38.25">
      <c r="A516" s="68" t="s">
        <v>370</v>
      </c>
      <c r="B516" s="99">
        <v>19</v>
      </c>
      <c r="C516" s="99">
        <v>21</v>
      </c>
      <c r="D516" s="100" t="s">
        <v>177</v>
      </c>
      <c r="E516" s="101">
        <v>0</v>
      </c>
      <c r="F516" s="101">
        <v>10</v>
      </c>
      <c r="G516" s="101">
        <v>15</v>
      </c>
      <c r="H516" s="101">
        <v>2</v>
      </c>
      <c r="I516" s="101">
        <v>13</v>
      </c>
      <c r="J516" s="101">
        <v>0</v>
      </c>
      <c r="K516" s="101">
        <v>1</v>
      </c>
      <c r="L516" s="101">
        <v>37</v>
      </c>
      <c r="M516" s="101">
        <v>2</v>
      </c>
      <c r="N516" s="101">
        <v>0</v>
      </c>
      <c r="O516" s="171"/>
      <c r="P516" s="170"/>
      <c r="Q516" s="67">
        <f t="shared" si="123"/>
        <v>40</v>
      </c>
      <c r="R516" s="67">
        <f t="shared" si="124"/>
        <v>40</v>
      </c>
      <c r="S516" s="67">
        <f t="shared" si="126"/>
        <v>40</v>
      </c>
    </row>
    <row r="517" spans="1:19" ht="25.5">
      <c r="A517" s="33" t="s">
        <v>71</v>
      </c>
      <c r="B517" s="99">
        <v>2</v>
      </c>
      <c r="C517" s="99">
        <v>7</v>
      </c>
      <c r="D517" s="100" t="s">
        <v>177</v>
      </c>
      <c r="E517" s="101">
        <v>0</v>
      </c>
      <c r="F517" s="101">
        <v>2</v>
      </c>
      <c r="G517" s="101">
        <v>3</v>
      </c>
      <c r="H517" s="101">
        <v>1</v>
      </c>
      <c r="I517" s="101">
        <v>3</v>
      </c>
      <c r="J517" s="101">
        <v>0</v>
      </c>
      <c r="K517" s="101">
        <v>1</v>
      </c>
      <c r="L517" s="101">
        <v>8</v>
      </c>
      <c r="M517" s="101">
        <v>0</v>
      </c>
      <c r="N517" s="101">
        <v>0</v>
      </c>
      <c r="O517" s="168" t="s">
        <v>693</v>
      </c>
      <c r="P517" s="170" t="s">
        <v>225</v>
      </c>
      <c r="Q517" s="67">
        <f t="shared" si="123"/>
        <v>9</v>
      </c>
      <c r="R517" s="67">
        <f t="shared" si="124"/>
        <v>9</v>
      </c>
      <c r="S517" s="67">
        <f t="shared" si="126"/>
        <v>9</v>
      </c>
    </row>
    <row r="518" spans="1:19" ht="38.25">
      <c r="A518" s="68" t="s">
        <v>370</v>
      </c>
      <c r="B518" s="99">
        <v>6</v>
      </c>
      <c r="C518" s="99">
        <v>11</v>
      </c>
      <c r="D518" s="100" t="s">
        <v>177</v>
      </c>
      <c r="E518" s="101">
        <v>0</v>
      </c>
      <c r="F518" s="101">
        <v>3</v>
      </c>
      <c r="G518" s="101">
        <v>6</v>
      </c>
      <c r="H518" s="101">
        <v>1</v>
      </c>
      <c r="I518" s="101">
        <v>7</v>
      </c>
      <c r="J518" s="101">
        <v>0</v>
      </c>
      <c r="K518" s="101">
        <v>1</v>
      </c>
      <c r="L518" s="101">
        <v>16</v>
      </c>
      <c r="M518" s="101">
        <v>0</v>
      </c>
      <c r="N518" s="101">
        <v>0</v>
      </c>
      <c r="O518" s="169"/>
      <c r="P518" s="170"/>
      <c r="Q518" s="67">
        <f t="shared" si="123"/>
        <v>17</v>
      </c>
      <c r="R518" s="67">
        <f t="shared" si="124"/>
        <v>17</v>
      </c>
      <c r="S518" s="67">
        <f t="shared" si="126"/>
        <v>17</v>
      </c>
    </row>
    <row r="519" spans="1:19" ht="25.5">
      <c r="A519" s="33" t="s">
        <v>71</v>
      </c>
      <c r="B519" s="99">
        <v>24</v>
      </c>
      <c r="C519" s="99">
        <v>21</v>
      </c>
      <c r="D519" s="100" t="s">
        <v>177</v>
      </c>
      <c r="E519" s="101">
        <v>1</v>
      </c>
      <c r="F519" s="101">
        <v>11</v>
      </c>
      <c r="G519" s="101">
        <v>10</v>
      </c>
      <c r="H519" s="101">
        <v>3</v>
      </c>
      <c r="I519" s="101">
        <v>20</v>
      </c>
      <c r="J519" s="101">
        <v>0</v>
      </c>
      <c r="K519" s="101">
        <v>1</v>
      </c>
      <c r="L519" s="101">
        <v>12</v>
      </c>
      <c r="M519" s="101">
        <v>32</v>
      </c>
      <c r="N519" s="101">
        <v>0</v>
      </c>
      <c r="O519" s="171" t="s">
        <v>672</v>
      </c>
      <c r="P519" s="170" t="s">
        <v>225</v>
      </c>
      <c r="Q519" s="67">
        <f t="shared" si="123"/>
        <v>45</v>
      </c>
      <c r="R519" s="67">
        <f t="shared" si="124"/>
        <v>45</v>
      </c>
      <c r="S519" s="67">
        <f t="shared" si="126"/>
        <v>45</v>
      </c>
    </row>
    <row r="520" spans="1:19" ht="38.25">
      <c r="A520" s="68" t="s">
        <v>370</v>
      </c>
      <c r="B520" s="99">
        <v>18</v>
      </c>
      <c r="C520" s="99">
        <v>20</v>
      </c>
      <c r="D520" s="100" t="s">
        <v>177</v>
      </c>
      <c r="E520" s="101">
        <v>1</v>
      </c>
      <c r="F520" s="101">
        <v>9</v>
      </c>
      <c r="G520" s="101">
        <v>9</v>
      </c>
      <c r="H520" s="101">
        <v>3</v>
      </c>
      <c r="I520" s="101">
        <v>16</v>
      </c>
      <c r="J520" s="101">
        <v>0</v>
      </c>
      <c r="K520" s="101">
        <v>0</v>
      </c>
      <c r="L520" s="101">
        <v>12</v>
      </c>
      <c r="M520" s="101">
        <v>26</v>
      </c>
      <c r="N520" s="101">
        <v>0</v>
      </c>
      <c r="O520" s="171"/>
      <c r="P520" s="170"/>
      <c r="Q520" s="67">
        <f t="shared" si="123"/>
        <v>38</v>
      </c>
      <c r="R520" s="67">
        <f t="shared" si="124"/>
        <v>38</v>
      </c>
      <c r="S520" s="67">
        <f t="shared" si="126"/>
        <v>38</v>
      </c>
    </row>
    <row r="521" spans="1:19" ht="25.5">
      <c r="A521" s="33" t="s">
        <v>71</v>
      </c>
      <c r="B521" s="99">
        <v>31</v>
      </c>
      <c r="C521" s="99">
        <v>26</v>
      </c>
      <c r="D521" s="100" t="s">
        <v>177</v>
      </c>
      <c r="E521" s="101">
        <v>5</v>
      </c>
      <c r="F521" s="101">
        <v>14</v>
      </c>
      <c r="G521" s="101">
        <v>16</v>
      </c>
      <c r="H521" s="101">
        <v>2</v>
      </c>
      <c r="I521" s="101">
        <v>20</v>
      </c>
      <c r="J521" s="101">
        <v>0</v>
      </c>
      <c r="K521" s="101">
        <v>35</v>
      </c>
      <c r="L521" s="101">
        <v>21</v>
      </c>
      <c r="M521" s="101">
        <v>1</v>
      </c>
      <c r="N521" s="101">
        <v>0</v>
      </c>
      <c r="O521" s="168" t="s">
        <v>741</v>
      </c>
      <c r="P521" s="170" t="s">
        <v>225</v>
      </c>
      <c r="Q521" s="67">
        <f t="shared" ref="Q521:Q522" si="127">SUM(B521:C521)</f>
        <v>57</v>
      </c>
      <c r="R521" s="67">
        <f t="shared" ref="R521:R522" si="128">SUM(E521:I521)</f>
        <v>57</v>
      </c>
      <c r="S521" s="67">
        <f t="shared" ref="S521:S522" si="129">SUM(J521:N521)</f>
        <v>57</v>
      </c>
    </row>
    <row r="522" spans="1:19" ht="38.25">
      <c r="A522" s="68" t="s">
        <v>370</v>
      </c>
      <c r="B522" s="99">
        <v>27</v>
      </c>
      <c r="C522" s="99">
        <v>21</v>
      </c>
      <c r="D522" s="100" t="s">
        <v>177</v>
      </c>
      <c r="E522" s="101">
        <v>4</v>
      </c>
      <c r="F522" s="101">
        <v>11</v>
      </c>
      <c r="G522" s="101">
        <v>14</v>
      </c>
      <c r="H522" s="101">
        <v>2</v>
      </c>
      <c r="I522" s="101">
        <v>17</v>
      </c>
      <c r="J522" s="101">
        <v>0</v>
      </c>
      <c r="K522" s="101">
        <v>33</v>
      </c>
      <c r="L522" s="101">
        <v>14</v>
      </c>
      <c r="M522" s="101">
        <v>1</v>
      </c>
      <c r="N522" s="101">
        <v>0</v>
      </c>
      <c r="O522" s="169"/>
      <c r="P522" s="170"/>
      <c r="Q522" s="67">
        <f t="shared" si="127"/>
        <v>48</v>
      </c>
      <c r="R522" s="67">
        <f t="shared" si="128"/>
        <v>48</v>
      </c>
      <c r="S522" s="67">
        <f t="shared" si="129"/>
        <v>48</v>
      </c>
    </row>
    <row r="523" spans="1:19" ht="25.5">
      <c r="A523" s="33" t="s">
        <v>71</v>
      </c>
      <c r="B523" s="99">
        <v>9</v>
      </c>
      <c r="C523" s="99">
        <v>13</v>
      </c>
      <c r="D523" s="100" t="s">
        <v>177</v>
      </c>
      <c r="E523" s="101">
        <v>0</v>
      </c>
      <c r="F523" s="101">
        <v>5</v>
      </c>
      <c r="G523" s="101">
        <v>5</v>
      </c>
      <c r="H523" s="101">
        <v>1</v>
      </c>
      <c r="I523" s="101">
        <v>11</v>
      </c>
      <c r="J523" s="101">
        <v>0</v>
      </c>
      <c r="K523" s="101">
        <v>2</v>
      </c>
      <c r="L523" s="101">
        <v>17</v>
      </c>
      <c r="M523" s="101">
        <v>3</v>
      </c>
      <c r="N523" s="101">
        <v>0</v>
      </c>
      <c r="O523" s="168" t="s">
        <v>755</v>
      </c>
      <c r="P523" s="170" t="s">
        <v>225</v>
      </c>
      <c r="Q523" s="67">
        <f t="shared" ref="Q523:Q524" si="130">SUM(B523:C523)</f>
        <v>22</v>
      </c>
      <c r="R523" s="67">
        <f t="shared" ref="R523:R524" si="131">SUM(E523:I523)</f>
        <v>22</v>
      </c>
      <c r="S523" s="67">
        <f t="shared" ref="S523:S524" si="132">SUM(J523:N523)</f>
        <v>22</v>
      </c>
    </row>
    <row r="524" spans="1:19" ht="38.25">
      <c r="A524" s="68" t="s">
        <v>370</v>
      </c>
      <c r="B524" s="99">
        <v>7</v>
      </c>
      <c r="C524" s="99">
        <v>11</v>
      </c>
      <c r="D524" s="100" t="s">
        <v>177</v>
      </c>
      <c r="E524" s="101">
        <v>0</v>
      </c>
      <c r="F524" s="101">
        <v>4</v>
      </c>
      <c r="G524" s="101">
        <v>6</v>
      </c>
      <c r="H524" s="101">
        <v>0</v>
      </c>
      <c r="I524" s="101">
        <v>8</v>
      </c>
      <c r="J524" s="101">
        <v>0</v>
      </c>
      <c r="K524" s="101">
        <v>2</v>
      </c>
      <c r="L524" s="101">
        <v>14</v>
      </c>
      <c r="M524" s="101">
        <v>2</v>
      </c>
      <c r="N524" s="101">
        <v>0</v>
      </c>
      <c r="O524" s="169"/>
      <c r="P524" s="170"/>
      <c r="Q524" s="67">
        <f t="shared" si="130"/>
        <v>18</v>
      </c>
      <c r="R524" s="67">
        <f t="shared" si="131"/>
        <v>18</v>
      </c>
      <c r="S524" s="67">
        <f t="shared" si="132"/>
        <v>18</v>
      </c>
    </row>
    <row r="525" spans="1:19" ht="25.5">
      <c r="A525" s="33" t="s">
        <v>71</v>
      </c>
      <c r="B525" s="99">
        <v>37</v>
      </c>
      <c r="C525" s="99">
        <v>42</v>
      </c>
      <c r="D525" s="100" t="s">
        <v>177</v>
      </c>
      <c r="E525" s="101">
        <v>3</v>
      </c>
      <c r="F525" s="101">
        <v>14</v>
      </c>
      <c r="G525" s="101">
        <v>37</v>
      </c>
      <c r="H525" s="101">
        <v>6</v>
      </c>
      <c r="I525" s="101">
        <v>19</v>
      </c>
      <c r="J525" s="101">
        <v>0</v>
      </c>
      <c r="K525" s="101">
        <v>49</v>
      </c>
      <c r="L525" s="101">
        <v>23</v>
      </c>
      <c r="M525" s="101">
        <v>7</v>
      </c>
      <c r="N525" s="101">
        <v>0</v>
      </c>
      <c r="O525" s="171" t="s">
        <v>434</v>
      </c>
      <c r="P525" s="170" t="s">
        <v>226</v>
      </c>
      <c r="Q525" s="67">
        <f t="shared" si="123"/>
        <v>79</v>
      </c>
      <c r="R525" s="67">
        <f t="shared" si="124"/>
        <v>79</v>
      </c>
      <c r="S525" s="67">
        <f t="shared" si="126"/>
        <v>79</v>
      </c>
    </row>
    <row r="526" spans="1:19" ht="38.25">
      <c r="A526" s="68" t="s">
        <v>370</v>
      </c>
      <c r="B526" s="99">
        <v>30</v>
      </c>
      <c r="C526" s="99">
        <v>38</v>
      </c>
      <c r="D526" s="100" t="s">
        <v>177</v>
      </c>
      <c r="E526" s="101">
        <v>1</v>
      </c>
      <c r="F526" s="101">
        <v>16</v>
      </c>
      <c r="G526" s="101">
        <v>33</v>
      </c>
      <c r="H526" s="101">
        <v>4</v>
      </c>
      <c r="I526" s="101">
        <v>14</v>
      </c>
      <c r="J526" s="101">
        <v>0</v>
      </c>
      <c r="K526" s="101">
        <v>50</v>
      </c>
      <c r="L526" s="101">
        <v>15</v>
      </c>
      <c r="M526" s="101">
        <v>3</v>
      </c>
      <c r="N526" s="101">
        <v>0</v>
      </c>
      <c r="O526" s="171"/>
      <c r="P526" s="170"/>
      <c r="Q526" s="67">
        <f t="shared" si="123"/>
        <v>68</v>
      </c>
      <c r="R526" s="67">
        <f t="shared" si="124"/>
        <v>68</v>
      </c>
      <c r="S526" s="67">
        <f t="shared" si="126"/>
        <v>68</v>
      </c>
    </row>
    <row r="527" spans="1:19" ht="25.5">
      <c r="A527" s="33" t="s">
        <v>71</v>
      </c>
      <c r="B527" s="99">
        <v>10</v>
      </c>
      <c r="C527" s="99">
        <v>17</v>
      </c>
      <c r="D527" s="100" t="s">
        <v>177</v>
      </c>
      <c r="E527" s="101">
        <v>0</v>
      </c>
      <c r="F527" s="101">
        <v>5</v>
      </c>
      <c r="G527" s="101">
        <v>13</v>
      </c>
      <c r="H527" s="101">
        <v>0</v>
      </c>
      <c r="I527" s="101">
        <v>9</v>
      </c>
      <c r="J527" s="101">
        <v>0</v>
      </c>
      <c r="K527" s="101">
        <v>1</v>
      </c>
      <c r="L527" s="101">
        <v>22</v>
      </c>
      <c r="M527" s="101">
        <v>4</v>
      </c>
      <c r="N527" s="101">
        <v>0</v>
      </c>
      <c r="O527" s="171" t="s">
        <v>593</v>
      </c>
      <c r="P527" s="170" t="s">
        <v>226</v>
      </c>
      <c r="Q527" s="67">
        <f t="shared" si="123"/>
        <v>27</v>
      </c>
      <c r="R527" s="67">
        <f t="shared" si="124"/>
        <v>27</v>
      </c>
      <c r="S527" s="67">
        <f t="shared" si="126"/>
        <v>27</v>
      </c>
    </row>
    <row r="528" spans="1:19" ht="38.25">
      <c r="A528" s="68" t="s">
        <v>370</v>
      </c>
      <c r="B528" s="99">
        <v>13</v>
      </c>
      <c r="C528" s="99">
        <v>18</v>
      </c>
      <c r="D528" s="100" t="s">
        <v>177</v>
      </c>
      <c r="E528" s="101">
        <v>1</v>
      </c>
      <c r="F528" s="101">
        <v>10</v>
      </c>
      <c r="G528" s="101">
        <v>9</v>
      </c>
      <c r="H528" s="101">
        <v>1</v>
      </c>
      <c r="I528" s="101">
        <v>10</v>
      </c>
      <c r="J528" s="101">
        <v>0</v>
      </c>
      <c r="K528" s="101">
        <v>0</v>
      </c>
      <c r="L528" s="101">
        <v>26</v>
      </c>
      <c r="M528" s="101">
        <v>5</v>
      </c>
      <c r="N528" s="101">
        <v>0</v>
      </c>
      <c r="O528" s="171"/>
      <c r="P528" s="170"/>
      <c r="Q528" s="67">
        <f t="shared" si="123"/>
        <v>31</v>
      </c>
      <c r="R528" s="67">
        <f t="shared" si="124"/>
        <v>31</v>
      </c>
      <c r="S528" s="67">
        <f t="shared" si="126"/>
        <v>31</v>
      </c>
    </row>
    <row r="529" spans="1:19" ht="25.5">
      <c r="A529" s="33" t="s">
        <v>71</v>
      </c>
      <c r="B529" s="99">
        <v>45</v>
      </c>
      <c r="C529" s="99">
        <v>36</v>
      </c>
      <c r="D529" s="100" t="s">
        <v>177</v>
      </c>
      <c r="E529" s="101">
        <v>2</v>
      </c>
      <c r="F529" s="101">
        <v>7</v>
      </c>
      <c r="G529" s="101">
        <v>29</v>
      </c>
      <c r="H529" s="101">
        <v>5</v>
      </c>
      <c r="I529" s="101">
        <v>38</v>
      </c>
      <c r="J529" s="101">
        <v>0</v>
      </c>
      <c r="K529" s="101">
        <v>15</v>
      </c>
      <c r="L529" s="101">
        <v>64</v>
      </c>
      <c r="M529" s="101">
        <v>2</v>
      </c>
      <c r="N529" s="101">
        <v>0</v>
      </c>
      <c r="O529" s="171" t="s">
        <v>435</v>
      </c>
      <c r="P529" s="170" t="s">
        <v>226</v>
      </c>
      <c r="Q529" s="67">
        <f t="shared" si="123"/>
        <v>81</v>
      </c>
      <c r="R529" s="67">
        <f t="shared" si="124"/>
        <v>81</v>
      </c>
      <c r="S529" s="67">
        <f t="shared" si="126"/>
        <v>81</v>
      </c>
    </row>
    <row r="530" spans="1:19" ht="38.25">
      <c r="A530" s="68" t="s">
        <v>370</v>
      </c>
      <c r="B530" s="99">
        <v>28</v>
      </c>
      <c r="C530" s="99">
        <v>22</v>
      </c>
      <c r="D530" s="100" t="s">
        <v>177</v>
      </c>
      <c r="E530" s="101">
        <v>1</v>
      </c>
      <c r="F530" s="101">
        <v>10</v>
      </c>
      <c r="G530" s="101">
        <v>22</v>
      </c>
      <c r="H530" s="101">
        <v>4</v>
      </c>
      <c r="I530" s="101">
        <v>13</v>
      </c>
      <c r="J530" s="101">
        <v>0</v>
      </c>
      <c r="K530" s="101">
        <v>9</v>
      </c>
      <c r="L530" s="101">
        <v>41</v>
      </c>
      <c r="M530" s="101">
        <v>0</v>
      </c>
      <c r="N530" s="101">
        <v>0</v>
      </c>
      <c r="O530" s="171"/>
      <c r="P530" s="170"/>
      <c r="Q530" s="67">
        <f t="shared" si="123"/>
        <v>50</v>
      </c>
      <c r="R530" s="67">
        <f t="shared" si="124"/>
        <v>50</v>
      </c>
      <c r="S530" s="67">
        <f t="shared" si="126"/>
        <v>50</v>
      </c>
    </row>
    <row r="531" spans="1:19" ht="25.5">
      <c r="A531" s="33" t="s">
        <v>71</v>
      </c>
      <c r="B531" s="99">
        <v>30</v>
      </c>
      <c r="C531" s="99">
        <v>38</v>
      </c>
      <c r="D531" s="100" t="s">
        <v>177</v>
      </c>
      <c r="E531" s="101">
        <v>5</v>
      </c>
      <c r="F531" s="101">
        <v>7</v>
      </c>
      <c r="G531" s="101">
        <v>14</v>
      </c>
      <c r="H531" s="101">
        <v>3</v>
      </c>
      <c r="I531" s="101">
        <v>39</v>
      </c>
      <c r="J531" s="101">
        <v>0</v>
      </c>
      <c r="K531" s="101">
        <v>12</v>
      </c>
      <c r="L531" s="101">
        <v>51</v>
      </c>
      <c r="M531" s="101">
        <v>5</v>
      </c>
      <c r="N531" s="101">
        <v>0</v>
      </c>
      <c r="O531" s="171" t="s">
        <v>594</v>
      </c>
      <c r="P531" s="170" t="s">
        <v>226</v>
      </c>
      <c r="Q531" s="67">
        <f t="shared" si="123"/>
        <v>68</v>
      </c>
      <c r="R531" s="67">
        <f t="shared" si="124"/>
        <v>68</v>
      </c>
      <c r="S531" s="67">
        <f t="shared" si="126"/>
        <v>68</v>
      </c>
    </row>
    <row r="532" spans="1:19" ht="38.25">
      <c r="A532" s="68" t="s">
        <v>370</v>
      </c>
      <c r="B532" s="99">
        <v>34</v>
      </c>
      <c r="C532" s="99">
        <v>32</v>
      </c>
      <c r="D532" s="100" t="s">
        <v>177</v>
      </c>
      <c r="E532" s="101">
        <v>4</v>
      </c>
      <c r="F532" s="101">
        <v>8</v>
      </c>
      <c r="G532" s="101">
        <v>17</v>
      </c>
      <c r="H532" s="101">
        <v>3</v>
      </c>
      <c r="I532" s="101">
        <v>34</v>
      </c>
      <c r="J532" s="101">
        <v>0</v>
      </c>
      <c r="K532" s="101">
        <v>15</v>
      </c>
      <c r="L532" s="101">
        <v>46</v>
      </c>
      <c r="M532" s="101">
        <v>5</v>
      </c>
      <c r="N532" s="101">
        <v>0</v>
      </c>
      <c r="O532" s="171"/>
      <c r="P532" s="170"/>
      <c r="Q532" s="67">
        <f t="shared" si="123"/>
        <v>66</v>
      </c>
      <c r="R532" s="67">
        <f t="shared" si="124"/>
        <v>66</v>
      </c>
      <c r="S532" s="67">
        <f t="shared" si="126"/>
        <v>66</v>
      </c>
    </row>
    <row r="533" spans="1:19" ht="25.5">
      <c r="A533" s="33" t="s">
        <v>71</v>
      </c>
      <c r="B533" s="99">
        <v>27</v>
      </c>
      <c r="C533" s="99">
        <v>20</v>
      </c>
      <c r="D533" s="100" t="s">
        <v>177</v>
      </c>
      <c r="E533" s="101">
        <v>1</v>
      </c>
      <c r="F533" s="101">
        <v>10</v>
      </c>
      <c r="G533" s="101">
        <v>18</v>
      </c>
      <c r="H533" s="101">
        <v>4</v>
      </c>
      <c r="I533" s="101">
        <v>14</v>
      </c>
      <c r="J533" s="101">
        <v>0</v>
      </c>
      <c r="K533" s="101">
        <v>14</v>
      </c>
      <c r="L533" s="101">
        <v>16</v>
      </c>
      <c r="M533" s="101">
        <v>17</v>
      </c>
      <c r="N533" s="101">
        <v>0</v>
      </c>
      <c r="O533" s="171" t="s">
        <v>358</v>
      </c>
      <c r="P533" s="170" t="s">
        <v>226</v>
      </c>
      <c r="Q533" s="67">
        <f t="shared" si="123"/>
        <v>47</v>
      </c>
      <c r="R533" s="67">
        <f t="shared" si="124"/>
        <v>47</v>
      </c>
      <c r="S533" s="67">
        <f t="shared" si="126"/>
        <v>47</v>
      </c>
    </row>
    <row r="534" spans="1:19" ht="38.25">
      <c r="A534" s="68" t="s">
        <v>370</v>
      </c>
      <c r="B534" s="99">
        <v>23</v>
      </c>
      <c r="C534" s="99">
        <v>12</v>
      </c>
      <c r="D534" s="100" t="s">
        <v>177</v>
      </c>
      <c r="E534" s="101">
        <v>1</v>
      </c>
      <c r="F534" s="101">
        <v>7</v>
      </c>
      <c r="G534" s="101">
        <v>15</v>
      </c>
      <c r="H534" s="101">
        <v>2</v>
      </c>
      <c r="I534" s="101">
        <v>10</v>
      </c>
      <c r="J534" s="101">
        <v>0</v>
      </c>
      <c r="K534" s="101">
        <v>12</v>
      </c>
      <c r="L534" s="101">
        <v>14</v>
      </c>
      <c r="M534" s="101">
        <v>9</v>
      </c>
      <c r="N534" s="101">
        <v>0</v>
      </c>
      <c r="O534" s="171"/>
      <c r="P534" s="170"/>
      <c r="Q534" s="67">
        <f t="shared" si="123"/>
        <v>35</v>
      </c>
      <c r="R534" s="67">
        <f t="shared" si="124"/>
        <v>35</v>
      </c>
      <c r="S534" s="67">
        <f t="shared" si="126"/>
        <v>35</v>
      </c>
    </row>
    <row r="535" spans="1:19" ht="25.5">
      <c r="A535" s="33" t="s">
        <v>71</v>
      </c>
      <c r="B535" s="99">
        <v>18</v>
      </c>
      <c r="C535" s="99">
        <v>12</v>
      </c>
      <c r="D535" s="100" t="s">
        <v>177</v>
      </c>
      <c r="E535" s="101">
        <v>0</v>
      </c>
      <c r="F535" s="101">
        <v>11</v>
      </c>
      <c r="G535" s="101">
        <v>8</v>
      </c>
      <c r="H535" s="101">
        <v>4</v>
      </c>
      <c r="I535" s="101">
        <v>7</v>
      </c>
      <c r="J535" s="101">
        <v>0</v>
      </c>
      <c r="K535" s="101">
        <v>7</v>
      </c>
      <c r="L535" s="101">
        <v>19</v>
      </c>
      <c r="M535" s="101">
        <v>4</v>
      </c>
      <c r="N535" s="101">
        <v>0</v>
      </c>
      <c r="O535" s="171" t="s">
        <v>422</v>
      </c>
      <c r="P535" s="170" t="s">
        <v>226</v>
      </c>
      <c r="Q535" s="67">
        <f t="shared" si="123"/>
        <v>30</v>
      </c>
      <c r="R535" s="67">
        <f t="shared" si="124"/>
        <v>30</v>
      </c>
      <c r="S535" s="67">
        <f t="shared" si="126"/>
        <v>30</v>
      </c>
    </row>
    <row r="536" spans="1:19" ht="38.25">
      <c r="A536" s="68" t="s">
        <v>370</v>
      </c>
      <c r="B536" s="99">
        <v>22</v>
      </c>
      <c r="C536" s="99">
        <v>16</v>
      </c>
      <c r="D536" s="100" t="s">
        <v>177</v>
      </c>
      <c r="E536" s="101">
        <v>0</v>
      </c>
      <c r="F536" s="101">
        <v>13</v>
      </c>
      <c r="G536" s="101">
        <v>8</v>
      </c>
      <c r="H536" s="101">
        <v>4</v>
      </c>
      <c r="I536" s="101">
        <v>13</v>
      </c>
      <c r="J536" s="101">
        <v>0</v>
      </c>
      <c r="K536" s="101">
        <v>11</v>
      </c>
      <c r="L536" s="101">
        <v>23</v>
      </c>
      <c r="M536" s="101">
        <v>4</v>
      </c>
      <c r="N536" s="101">
        <v>0</v>
      </c>
      <c r="O536" s="171"/>
      <c r="P536" s="170"/>
      <c r="Q536" s="67">
        <f t="shared" si="123"/>
        <v>38</v>
      </c>
      <c r="R536" s="67">
        <f t="shared" si="124"/>
        <v>38</v>
      </c>
      <c r="S536" s="67">
        <f t="shared" si="126"/>
        <v>38</v>
      </c>
    </row>
    <row r="537" spans="1:19" ht="25.5">
      <c r="A537" s="33" t="s">
        <v>71</v>
      </c>
      <c r="B537" s="99">
        <v>42</v>
      </c>
      <c r="C537" s="99">
        <v>51</v>
      </c>
      <c r="D537" s="100" t="s">
        <v>177</v>
      </c>
      <c r="E537" s="101">
        <v>1</v>
      </c>
      <c r="F537" s="101">
        <v>8</v>
      </c>
      <c r="G537" s="101">
        <v>3</v>
      </c>
      <c r="H537" s="101">
        <v>2</v>
      </c>
      <c r="I537" s="101">
        <v>79</v>
      </c>
      <c r="J537" s="101">
        <v>0</v>
      </c>
      <c r="K537" s="101">
        <v>10</v>
      </c>
      <c r="L537" s="101">
        <v>76</v>
      </c>
      <c r="M537" s="101">
        <v>7</v>
      </c>
      <c r="N537" s="101">
        <v>0</v>
      </c>
      <c r="O537" s="171" t="s">
        <v>322</v>
      </c>
      <c r="P537" s="170" t="s">
        <v>226</v>
      </c>
      <c r="Q537" s="67">
        <f t="shared" si="123"/>
        <v>93</v>
      </c>
      <c r="R537" s="67">
        <f t="shared" si="124"/>
        <v>93</v>
      </c>
      <c r="S537" s="67">
        <f t="shared" si="126"/>
        <v>93</v>
      </c>
    </row>
    <row r="538" spans="1:19" ht="38.25">
      <c r="A538" s="68" t="s">
        <v>370</v>
      </c>
      <c r="B538" s="99">
        <v>60</v>
      </c>
      <c r="C538" s="99">
        <v>38</v>
      </c>
      <c r="D538" s="100" t="s">
        <v>177</v>
      </c>
      <c r="E538" s="101">
        <v>0</v>
      </c>
      <c r="F538" s="101">
        <v>9</v>
      </c>
      <c r="G538" s="101">
        <v>9</v>
      </c>
      <c r="H538" s="101">
        <v>1</v>
      </c>
      <c r="I538" s="101">
        <v>79</v>
      </c>
      <c r="J538" s="101">
        <v>0</v>
      </c>
      <c r="K538" s="101">
        <v>6</v>
      </c>
      <c r="L538" s="101">
        <v>83</v>
      </c>
      <c r="M538" s="101">
        <v>9</v>
      </c>
      <c r="N538" s="101">
        <v>0</v>
      </c>
      <c r="O538" s="171"/>
      <c r="P538" s="170"/>
      <c r="Q538" s="67">
        <f t="shared" si="123"/>
        <v>98</v>
      </c>
      <c r="R538" s="67">
        <f t="shared" si="124"/>
        <v>98</v>
      </c>
      <c r="S538" s="67">
        <f t="shared" si="126"/>
        <v>98</v>
      </c>
    </row>
    <row r="539" spans="1:19" ht="31.5" customHeight="1">
      <c r="A539" s="33" t="s">
        <v>71</v>
      </c>
      <c r="B539" s="99">
        <v>27</v>
      </c>
      <c r="C539" s="99">
        <v>18</v>
      </c>
      <c r="D539" s="100" t="s">
        <v>177</v>
      </c>
      <c r="E539" s="101">
        <v>3</v>
      </c>
      <c r="F539" s="101">
        <v>10</v>
      </c>
      <c r="G539" s="101">
        <v>17</v>
      </c>
      <c r="H539" s="101">
        <v>4</v>
      </c>
      <c r="I539" s="101">
        <v>11</v>
      </c>
      <c r="J539" s="101">
        <v>0</v>
      </c>
      <c r="K539" s="101">
        <v>12</v>
      </c>
      <c r="L539" s="101">
        <v>30</v>
      </c>
      <c r="M539" s="101">
        <v>3</v>
      </c>
      <c r="N539" s="101">
        <v>0</v>
      </c>
      <c r="O539" s="171" t="s">
        <v>359</v>
      </c>
      <c r="P539" s="170" t="s">
        <v>226</v>
      </c>
      <c r="Q539" s="67">
        <f t="shared" si="123"/>
        <v>45</v>
      </c>
      <c r="R539" s="67">
        <f t="shared" si="124"/>
        <v>45</v>
      </c>
      <c r="S539" s="67">
        <f t="shared" si="126"/>
        <v>45</v>
      </c>
    </row>
    <row r="540" spans="1:19" ht="38.25">
      <c r="A540" s="68" t="s">
        <v>370</v>
      </c>
      <c r="B540" s="99">
        <v>27</v>
      </c>
      <c r="C540" s="99">
        <v>20</v>
      </c>
      <c r="D540" s="100" t="s">
        <v>177</v>
      </c>
      <c r="E540" s="101">
        <v>2</v>
      </c>
      <c r="F540" s="101">
        <v>14</v>
      </c>
      <c r="G540" s="101">
        <v>17</v>
      </c>
      <c r="H540" s="101">
        <v>3</v>
      </c>
      <c r="I540" s="101">
        <v>11</v>
      </c>
      <c r="J540" s="101">
        <v>0</v>
      </c>
      <c r="K540" s="101">
        <v>14</v>
      </c>
      <c r="L540" s="101">
        <v>29</v>
      </c>
      <c r="M540" s="101">
        <v>4</v>
      </c>
      <c r="N540" s="101">
        <v>0</v>
      </c>
      <c r="O540" s="171"/>
      <c r="P540" s="170"/>
      <c r="Q540" s="67">
        <f t="shared" si="123"/>
        <v>47</v>
      </c>
      <c r="R540" s="67">
        <f t="shared" si="124"/>
        <v>47</v>
      </c>
      <c r="S540" s="67">
        <f t="shared" si="126"/>
        <v>47</v>
      </c>
    </row>
    <row r="541" spans="1:19" ht="25.5">
      <c r="A541" s="33" t="s">
        <v>71</v>
      </c>
      <c r="B541" s="99">
        <v>24</v>
      </c>
      <c r="C541" s="99">
        <v>33</v>
      </c>
      <c r="D541" s="100" t="s">
        <v>177</v>
      </c>
      <c r="E541" s="101">
        <v>4</v>
      </c>
      <c r="F541" s="101">
        <v>9</v>
      </c>
      <c r="G541" s="101">
        <v>15</v>
      </c>
      <c r="H541" s="101">
        <v>2</v>
      </c>
      <c r="I541" s="101">
        <v>27</v>
      </c>
      <c r="J541" s="101">
        <v>0</v>
      </c>
      <c r="K541" s="101">
        <v>0</v>
      </c>
      <c r="L541" s="101">
        <v>12</v>
      </c>
      <c r="M541" s="101">
        <v>45</v>
      </c>
      <c r="N541" s="101">
        <v>0</v>
      </c>
      <c r="O541" s="171" t="s">
        <v>673</v>
      </c>
      <c r="P541" s="170" t="s">
        <v>226</v>
      </c>
      <c r="Q541" s="67">
        <f t="shared" si="123"/>
        <v>57</v>
      </c>
      <c r="R541" s="67">
        <f t="shared" si="124"/>
        <v>57</v>
      </c>
      <c r="S541" s="67">
        <f t="shared" si="126"/>
        <v>57</v>
      </c>
    </row>
    <row r="542" spans="1:19" ht="38.25">
      <c r="A542" s="68" t="s">
        <v>370</v>
      </c>
      <c r="B542" s="99">
        <v>19</v>
      </c>
      <c r="C542" s="99">
        <v>21</v>
      </c>
      <c r="D542" s="100" t="s">
        <v>177</v>
      </c>
      <c r="E542" s="101">
        <v>2</v>
      </c>
      <c r="F542" s="101">
        <v>6</v>
      </c>
      <c r="G542" s="101">
        <v>10</v>
      </c>
      <c r="H542" s="101">
        <v>2</v>
      </c>
      <c r="I542" s="101">
        <v>20</v>
      </c>
      <c r="J542" s="101">
        <v>0</v>
      </c>
      <c r="K542" s="101">
        <v>1</v>
      </c>
      <c r="L542" s="101">
        <v>6</v>
      </c>
      <c r="M542" s="101">
        <v>33</v>
      </c>
      <c r="N542" s="101">
        <v>0</v>
      </c>
      <c r="O542" s="171"/>
      <c r="P542" s="170"/>
      <c r="Q542" s="67">
        <f t="shared" si="123"/>
        <v>40</v>
      </c>
      <c r="R542" s="67">
        <f t="shared" si="124"/>
        <v>40</v>
      </c>
      <c r="S542" s="67">
        <f t="shared" si="126"/>
        <v>40</v>
      </c>
    </row>
    <row r="543" spans="1:19" ht="25.5">
      <c r="A543" s="33" t="s">
        <v>71</v>
      </c>
      <c r="B543" s="99">
        <v>32</v>
      </c>
      <c r="C543" s="99">
        <v>24</v>
      </c>
      <c r="D543" s="100" t="s">
        <v>177</v>
      </c>
      <c r="E543" s="101">
        <v>1</v>
      </c>
      <c r="F543" s="101">
        <v>11</v>
      </c>
      <c r="G543" s="101">
        <v>15</v>
      </c>
      <c r="H543" s="101">
        <v>2</v>
      </c>
      <c r="I543" s="101">
        <v>27</v>
      </c>
      <c r="J543" s="101">
        <v>0</v>
      </c>
      <c r="K543" s="101">
        <v>5</v>
      </c>
      <c r="L543" s="101">
        <v>35</v>
      </c>
      <c r="M543" s="101">
        <v>16</v>
      </c>
      <c r="N543" s="101">
        <v>0</v>
      </c>
      <c r="O543" s="171" t="s">
        <v>692</v>
      </c>
      <c r="P543" s="170" t="s">
        <v>226</v>
      </c>
      <c r="Q543" s="67">
        <f t="shared" si="123"/>
        <v>56</v>
      </c>
      <c r="R543" s="67">
        <f t="shared" si="124"/>
        <v>56</v>
      </c>
      <c r="S543" s="67">
        <f t="shared" si="126"/>
        <v>56</v>
      </c>
    </row>
    <row r="544" spans="1:19" ht="38.25">
      <c r="A544" s="68" t="s">
        <v>370</v>
      </c>
      <c r="B544" s="99">
        <v>33</v>
      </c>
      <c r="C544" s="99">
        <v>17</v>
      </c>
      <c r="D544" s="100" t="s">
        <v>177</v>
      </c>
      <c r="E544" s="101">
        <v>0</v>
      </c>
      <c r="F544" s="101">
        <v>9</v>
      </c>
      <c r="G544" s="101">
        <v>9</v>
      </c>
      <c r="H544" s="101">
        <v>4</v>
      </c>
      <c r="I544" s="101">
        <v>28</v>
      </c>
      <c r="J544" s="101">
        <v>0</v>
      </c>
      <c r="K544" s="101">
        <v>6</v>
      </c>
      <c r="L544" s="101">
        <v>30</v>
      </c>
      <c r="M544" s="101">
        <v>14</v>
      </c>
      <c r="N544" s="101">
        <v>0</v>
      </c>
      <c r="O544" s="171"/>
      <c r="P544" s="170"/>
      <c r="Q544" s="67">
        <f t="shared" si="123"/>
        <v>50</v>
      </c>
      <c r="R544" s="67">
        <f t="shared" si="124"/>
        <v>50</v>
      </c>
      <c r="S544" s="67">
        <f t="shared" si="126"/>
        <v>50</v>
      </c>
    </row>
    <row r="545" spans="1:19" ht="25.5">
      <c r="A545" s="33" t="s">
        <v>71</v>
      </c>
      <c r="B545" s="99">
        <v>23</v>
      </c>
      <c r="C545" s="99">
        <v>23</v>
      </c>
      <c r="D545" s="100" t="s">
        <v>177</v>
      </c>
      <c r="E545" s="101">
        <v>1</v>
      </c>
      <c r="F545" s="101">
        <v>4</v>
      </c>
      <c r="G545" s="101">
        <v>8</v>
      </c>
      <c r="H545" s="101">
        <v>1</v>
      </c>
      <c r="I545" s="101">
        <v>32</v>
      </c>
      <c r="J545" s="101">
        <v>0</v>
      </c>
      <c r="K545" s="101">
        <v>17</v>
      </c>
      <c r="L545" s="101">
        <v>19</v>
      </c>
      <c r="M545" s="101">
        <v>10</v>
      </c>
      <c r="N545" s="101">
        <v>0</v>
      </c>
      <c r="O545" s="171" t="s">
        <v>674</v>
      </c>
      <c r="P545" s="170" t="s">
        <v>226</v>
      </c>
      <c r="Q545" s="67">
        <f t="shared" si="123"/>
        <v>46</v>
      </c>
      <c r="R545" s="67">
        <f t="shared" si="124"/>
        <v>46</v>
      </c>
      <c r="S545" s="67">
        <f t="shared" si="126"/>
        <v>46</v>
      </c>
    </row>
    <row r="546" spans="1:19" ht="38.25">
      <c r="A546" s="68" t="s">
        <v>370</v>
      </c>
      <c r="B546" s="99">
        <v>24</v>
      </c>
      <c r="C546" s="99">
        <v>20</v>
      </c>
      <c r="D546" s="100" t="s">
        <v>177</v>
      </c>
      <c r="E546" s="101">
        <v>1</v>
      </c>
      <c r="F546" s="101">
        <v>3</v>
      </c>
      <c r="G546" s="101">
        <v>10</v>
      </c>
      <c r="H546" s="101">
        <v>2</v>
      </c>
      <c r="I546" s="101">
        <v>28</v>
      </c>
      <c r="J546" s="101">
        <v>0</v>
      </c>
      <c r="K546" s="101">
        <v>12</v>
      </c>
      <c r="L546" s="101">
        <v>24</v>
      </c>
      <c r="M546" s="101">
        <v>8</v>
      </c>
      <c r="N546" s="101">
        <v>0</v>
      </c>
      <c r="O546" s="171"/>
      <c r="P546" s="170"/>
      <c r="Q546" s="67">
        <f t="shared" si="123"/>
        <v>44</v>
      </c>
      <c r="R546" s="67">
        <f t="shared" si="124"/>
        <v>44</v>
      </c>
      <c r="S546" s="67">
        <f t="shared" si="126"/>
        <v>44</v>
      </c>
    </row>
    <row r="547" spans="1:19" ht="25.5">
      <c r="A547" s="33" t="s">
        <v>71</v>
      </c>
      <c r="B547" s="99">
        <v>29</v>
      </c>
      <c r="C547" s="99">
        <v>24</v>
      </c>
      <c r="D547" s="100" t="s">
        <v>177</v>
      </c>
      <c r="E547" s="101">
        <v>2</v>
      </c>
      <c r="F547" s="101">
        <v>15</v>
      </c>
      <c r="G547" s="101">
        <v>13</v>
      </c>
      <c r="H547" s="101">
        <v>1</v>
      </c>
      <c r="I547" s="101">
        <v>22</v>
      </c>
      <c r="J547" s="101">
        <v>0</v>
      </c>
      <c r="K547" s="101">
        <v>17</v>
      </c>
      <c r="L547" s="101">
        <v>31</v>
      </c>
      <c r="M547" s="101">
        <v>5</v>
      </c>
      <c r="N547" s="101">
        <v>0</v>
      </c>
      <c r="O547" s="171" t="s">
        <v>675</v>
      </c>
      <c r="P547" s="170" t="s">
        <v>226</v>
      </c>
      <c r="Q547" s="67">
        <f t="shared" si="123"/>
        <v>53</v>
      </c>
      <c r="R547" s="67">
        <f t="shared" si="124"/>
        <v>53</v>
      </c>
      <c r="S547" s="67">
        <f t="shared" si="126"/>
        <v>53</v>
      </c>
    </row>
    <row r="548" spans="1:19" ht="38.25">
      <c r="A548" s="68" t="s">
        <v>370</v>
      </c>
      <c r="B548" s="99">
        <v>30</v>
      </c>
      <c r="C548" s="99">
        <v>20</v>
      </c>
      <c r="D548" s="100" t="s">
        <v>177</v>
      </c>
      <c r="E548" s="101">
        <v>3</v>
      </c>
      <c r="F548" s="101">
        <v>14</v>
      </c>
      <c r="G548" s="101">
        <v>15</v>
      </c>
      <c r="H548" s="101">
        <v>1</v>
      </c>
      <c r="I548" s="101">
        <v>17</v>
      </c>
      <c r="J548" s="101">
        <v>0</v>
      </c>
      <c r="K548" s="101">
        <v>14</v>
      </c>
      <c r="L548" s="101">
        <v>31</v>
      </c>
      <c r="M548" s="101">
        <v>5</v>
      </c>
      <c r="N548" s="101">
        <v>0</v>
      </c>
      <c r="O548" s="171"/>
      <c r="P548" s="170"/>
      <c r="Q548" s="67">
        <f t="shared" si="123"/>
        <v>50</v>
      </c>
      <c r="R548" s="67">
        <f t="shared" si="124"/>
        <v>50</v>
      </c>
      <c r="S548" s="67">
        <f t="shared" si="126"/>
        <v>50</v>
      </c>
    </row>
    <row r="549" spans="1:19" ht="25.5">
      <c r="A549" s="33" t="s">
        <v>71</v>
      </c>
      <c r="B549" s="99">
        <v>13</v>
      </c>
      <c r="C549" s="99">
        <v>12</v>
      </c>
      <c r="D549" s="100" t="s">
        <v>177</v>
      </c>
      <c r="E549" s="101">
        <v>1</v>
      </c>
      <c r="F549" s="101">
        <v>8</v>
      </c>
      <c r="G549" s="101">
        <v>7</v>
      </c>
      <c r="H549" s="101">
        <v>0</v>
      </c>
      <c r="I549" s="101">
        <v>9</v>
      </c>
      <c r="J549" s="101">
        <v>0</v>
      </c>
      <c r="K549" s="101">
        <v>2</v>
      </c>
      <c r="L549" s="101">
        <v>20</v>
      </c>
      <c r="M549" s="101">
        <v>3</v>
      </c>
      <c r="N549" s="101">
        <v>0</v>
      </c>
      <c r="O549" s="168" t="s">
        <v>710</v>
      </c>
      <c r="P549" s="170" t="s">
        <v>226</v>
      </c>
      <c r="Q549" s="67">
        <f t="shared" ref="Q549:Q552" si="133">SUM(B549:C549)</f>
        <v>25</v>
      </c>
      <c r="R549" s="67">
        <f t="shared" ref="R549:R552" si="134">SUM(E549:I549)</f>
        <v>25</v>
      </c>
      <c r="S549" s="67">
        <f t="shared" ref="S549:S552" si="135">SUM(J549:N549)</f>
        <v>25</v>
      </c>
    </row>
    <row r="550" spans="1:19" ht="38.25">
      <c r="A550" s="68" t="s">
        <v>370</v>
      </c>
      <c r="B550" s="99">
        <v>25</v>
      </c>
      <c r="C550" s="99">
        <v>16</v>
      </c>
      <c r="D550" s="100" t="s">
        <v>177</v>
      </c>
      <c r="E550" s="101">
        <v>1</v>
      </c>
      <c r="F550" s="101">
        <v>12</v>
      </c>
      <c r="G550" s="101">
        <v>16</v>
      </c>
      <c r="H550" s="101">
        <v>1</v>
      </c>
      <c r="I550" s="101">
        <v>11</v>
      </c>
      <c r="J550" s="101">
        <v>0</v>
      </c>
      <c r="K550" s="101">
        <v>2</v>
      </c>
      <c r="L550" s="101">
        <v>35</v>
      </c>
      <c r="M550" s="101">
        <v>4</v>
      </c>
      <c r="N550" s="101">
        <v>0</v>
      </c>
      <c r="O550" s="169"/>
      <c r="P550" s="170"/>
      <c r="Q550" s="67">
        <f t="shared" si="133"/>
        <v>41</v>
      </c>
      <c r="R550" s="67">
        <f t="shared" si="134"/>
        <v>41</v>
      </c>
      <c r="S550" s="67">
        <f t="shared" si="135"/>
        <v>41</v>
      </c>
    </row>
    <row r="551" spans="1:19" ht="25.5">
      <c r="A551" s="33" t="s">
        <v>71</v>
      </c>
      <c r="B551" s="99">
        <v>3</v>
      </c>
      <c r="C551" s="99">
        <v>11</v>
      </c>
      <c r="D551" s="100" t="s">
        <v>177</v>
      </c>
      <c r="E551" s="101">
        <v>0</v>
      </c>
      <c r="F551" s="101">
        <v>1</v>
      </c>
      <c r="G551" s="101">
        <v>4</v>
      </c>
      <c r="H551" s="101">
        <v>0</v>
      </c>
      <c r="I551" s="101">
        <v>9</v>
      </c>
      <c r="J551" s="101">
        <v>0</v>
      </c>
      <c r="K551" s="101">
        <v>10</v>
      </c>
      <c r="L551" s="101">
        <v>4</v>
      </c>
      <c r="M551" s="101">
        <v>0</v>
      </c>
      <c r="N551" s="101">
        <v>0</v>
      </c>
      <c r="O551" s="168" t="s">
        <v>720</v>
      </c>
      <c r="P551" s="170" t="s">
        <v>226</v>
      </c>
      <c r="Q551" s="67">
        <f t="shared" si="133"/>
        <v>14</v>
      </c>
      <c r="R551" s="67">
        <f t="shared" si="134"/>
        <v>14</v>
      </c>
      <c r="S551" s="67">
        <f t="shared" si="135"/>
        <v>14</v>
      </c>
    </row>
    <row r="552" spans="1:19" ht="38.25">
      <c r="A552" s="68" t="s">
        <v>370</v>
      </c>
      <c r="B552" s="99">
        <v>4</v>
      </c>
      <c r="C552" s="99">
        <v>6</v>
      </c>
      <c r="D552" s="100" t="s">
        <v>177</v>
      </c>
      <c r="E552" s="101">
        <v>0</v>
      </c>
      <c r="F552" s="101">
        <v>1</v>
      </c>
      <c r="G552" s="101">
        <v>3</v>
      </c>
      <c r="H552" s="101">
        <v>0</v>
      </c>
      <c r="I552" s="101">
        <v>6</v>
      </c>
      <c r="J552" s="101">
        <v>0</v>
      </c>
      <c r="K552" s="101">
        <v>6</v>
      </c>
      <c r="L552" s="101">
        <v>4</v>
      </c>
      <c r="M552" s="101">
        <v>0</v>
      </c>
      <c r="N552" s="101">
        <v>0</v>
      </c>
      <c r="O552" s="169"/>
      <c r="P552" s="170"/>
      <c r="Q552" s="67">
        <f t="shared" si="133"/>
        <v>10</v>
      </c>
      <c r="R552" s="67">
        <f t="shared" si="134"/>
        <v>10</v>
      </c>
      <c r="S552" s="67">
        <f t="shared" si="135"/>
        <v>10</v>
      </c>
    </row>
    <row r="553" spans="1:19" ht="25.5">
      <c r="A553" s="33" t="s">
        <v>71</v>
      </c>
      <c r="B553" s="99">
        <v>7</v>
      </c>
      <c r="C553" s="99">
        <v>4</v>
      </c>
      <c r="D553" s="100" t="s">
        <v>177</v>
      </c>
      <c r="E553" s="101">
        <v>0</v>
      </c>
      <c r="F553" s="101">
        <v>1</v>
      </c>
      <c r="G553" s="101">
        <v>2</v>
      </c>
      <c r="H553" s="101">
        <v>0</v>
      </c>
      <c r="I553" s="101">
        <v>8</v>
      </c>
      <c r="J553" s="101">
        <v>0</v>
      </c>
      <c r="K553" s="101">
        <v>5</v>
      </c>
      <c r="L553" s="101">
        <v>5</v>
      </c>
      <c r="M553" s="101">
        <v>1</v>
      </c>
      <c r="N553" s="101">
        <v>0</v>
      </c>
      <c r="O553" s="168" t="s">
        <v>725</v>
      </c>
      <c r="P553" s="170" t="s">
        <v>226</v>
      </c>
      <c r="Q553" s="67">
        <f t="shared" ref="Q553:Q554" si="136">SUM(B553:C553)</f>
        <v>11</v>
      </c>
      <c r="R553" s="67">
        <f t="shared" ref="R553:R554" si="137">SUM(E553:I553)</f>
        <v>11</v>
      </c>
      <c r="S553" s="67">
        <f t="shared" ref="S553:S554" si="138">SUM(J553:N553)</f>
        <v>11</v>
      </c>
    </row>
    <row r="554" spans="1:19" ht="38.25">
      <c r="A554" s="68" t="s">
        <v>370</v>
      </c>
      <c r="B554" s="99">
        <v>8</v>
      </c>
      <c r="C554" s="99">
        <v>5</v>
      </c>
      <c r="D554" s="100" t="s">
        <v>177</v>
      </c>
      <c r="E554" s="101">
        <v>0</v>
      </c>
      <c r="F554" s="101">
        <v>2</v>
      </c>
      <c r="G554" s="101">
        <v>2</v>
      </c>
      <c r="H554" s="101">
        <v>1</v>
      </c>
      <c r="I554" s="101">
        <v>8</v>
      </c>
      <c r="J554" s="101">
        <v>0</v>
      </c>
      <c r="K554" s="101">
        <v>4</v>
      </c>
      <c r="L554" s="101">
        <v>8</v>
      </c>
      <c r="M554" s="101">
        <v>1</v>
      </c>
      <c r="N554" s="101">
        <v>0</v>
      </c>
      <c r="O554" s="169"/>
      <c r="P554" s="170"/>
      <c r="Q554" s="67">
        <f t="shared" si="136"/>
        <v>13</v>
      </c>
      <c r="R554" s="67">
        <f t="shared" si="137"/>
        <v>13</v>
      </c>
      <c r="S554" s="67">
        <f t="shared" si="138"/>
        <v>13</v>
      </c>
    </row>
    <row r="555" spans="1:19" ht="25.5" customHeight="1">
      <c r="A555" s="33" t="s">
        <v>71</v>
      </c>
      <c r="B555" s="99">
        <v>11</v>
      </c>
      <c r="C555" s="99">
        <v>5</v>
      </c>
      <c r="D555" s="100" t="s">
        <v>177</v>
      </c>
      <c r="E555" s="101">
        <v>1</v>
      </c>
      <c r="F555" s="101">
        <v>0</v>
      </c>
      <c r="G555" s="101">
        <v>1</v>
      </c>
      <c r="H555" s="101">
        <v>0</v>
      </c>
      <c r="I555" s="101">
        <v>14</v>
      </c>
      <c r="J555" s="101">
        <v>0</v>
      </c>
      <c r="K555" s="101">
        <v>3</v>
      </c>
      <c r="L555" s="101">
        <v>13</v>
      </c>
      <c r="M555" s="101">
        <v>0</v>
      </c>
      <c r="N555" s="101">
        <v>0</v>
      </c>
      <c r="O555" s="168" t="s">
        <v>728</v>
      </c>
      <c r="P555" s="170" t="s">
        <v>226</v>
      </c>
      <c r="Q555" s="67">
        <f t="shared" ref="Q555:Q556" si="139">SUM(B555:C555)</f>
        <v>16</v>
      </c>
      <c r="R555" s="67">
        <f t="shared" ref="R555:R556" si="140">SUM(E555:I555)</f>
        <v>16</v>
      </c>
      <c r="S555" s="67">
        <f t="shared" ref="S555:S556" si="141">SUM(J555:N555)</f>
        <v>16</v>
      </c>
    </row>
    <row r="556" spans="1:19" ht="38.25">
      <c r="A556" s="68" t="s">
        <v>370</v>
      </c>
      <c r="B556" s="99">
        <v>13</v>
      </c>
      <c r="C556" s="99">
        <v>4</v>
      </c>
      <c r="D556" s="100" t="s">
        <v>177</v>
      </c>
      <c r="E556" s="101">
        <v>0</v>
      </c>
      <c r="F556" s="101">
        <v>0</v>
      </c>
      <c r="G556" s="101">
        <v>1</v>
      </c>
      <c r="H556" s="101">
        <v>0</v>
      </c>
      <c r="I556" s="101">
        <v>16</v>
      </c>
      <c r="J556" s="101">
        <v>0</v>
      </c>
      <c r="K556" s="101">
        <v>3</v>
      </c>
      <c r="L556" s="101">
        <v>14</v>
      </c>
      <c r="M556" s="101">
        <v>0</v>
      </c>
      <c r="N556" s="101">
        <v>0</v>
      </c>
      <c r="O556" s="169"/>
      <c r="P556" s="170"/>
      <c r="Q556" s="67">
        <f t="shared" si="139"/>
        <v>17</v>
      </c>
      <c r="R556" s="67">
        <f t="shared" si="140"/>
        <v>17</v>
      </c>
      <c r="S556" s="67">
        <f t="shared" si="141"/>
        <v>17</v>
      </c>
    </row>
    <row r="557" spans="1:19" ht="25.5">
      <c r="A557" s="33" t="s">
        <v>71</v>
      </c>
      <c r="B557" s="99">
        <v>21</v>
      </c>
      <c r="C557" s="99">
        <v>14</v>
      </c>
      <c r="D557" s="100" t="s">
        <v>177</v>
      </c>
      <c r="E557" s="101">
        <v>0</v>
      </c>
      <c r="F557" s="101">
        <v>6</v>
      </c>
      <c r="G557" s="101">
        <v>13</v>
      </c>
      <c r="H557" s="101">
        <v>1</v>
      </c>
      <c r="I557" s="101">
        <v>15</v>
      </c>
      <c r="J557" s="101">
        <v>0</v>
      </c>
      <c r="K557" s="101">
        <v>16</v>
      </c>
      <c r="L557" s="101">
        <v>18</v>
      </c>
      <c r="M557" s="101">
        <v>1</v>
      </c>
      <c r="N557" s="101">
        <v>0</v>
      </c>
      <c r="O557" s="168" t="s">
        <v>737</v>
      </c>
      <c r="P557" s="170" t="s">
        <v>226</v>
      </c>
      <c r="Q557" s="67">
        <f t="shared" ref="Q557:Q558" si="142">SUM(B557:C557)</f>
        <v>35</v>
      </c>
      <c r="R557" s="67">
        <f t="shared" ref="R557:R558" si="143">SUM(E557:I557)</f>
        <v>35</v>
      </c>
      <c r="S557" s="67">
        <f t="shared" ref="S557:S558" si="144">SUM(J557:N557)</f>
        <v>35</v>
      </c>
    </row>
    <row r="558" spans="1:19" ht="38.25">
      <c r="A558" s="68" t="s">
        <v>370</v>
      </c>
      <c r="B558" s="99">
        <v>28</v>
      </c>
      <c r="C558" s="99">
        <v>19</v>
      </c>
      <c r="D558" s="100" t="s">
        <v>177</v>
      </c>
      <c r="E558" s="101">
        <v>0</v>
      </c>
      <c r="F558" s="101">
        <v>6</v>
      </c>
      <c r="G558" s="101">
        <v>19</v>
      </c>
      <c r="H558" s="101">
        <v>2</v>
      </c>
      <c r="I558" s="101">
        <v>20</v>
      </c>
      <c r="J558" s="101">
        <v>0</v>
      </c>
      <c r="K558" s="101">
        <v>20</v>
      </c>
      <c r="L558" s="101">
        <v>27</v>
      </c>
      <c r="M558" s="101">
        <v>0</v>
      </c>
      <c r="N558" s="101">
        <v>0</v>
      </c>
      <c r="O558" s="169"/>
      <c r="P558" s="170"/>
      <c r="Q558" s="67">
        <f t="shared" si="142"/>
        <v>47</v>
      </c>
      <c r="R558" s="67">
        <f t="shared" si="143"/>
        <v>47</v>
      </c>
      <c r="S558" s="67">
        <f t="shared" si="144"/>
        <v>47</v>
      </c>
    </row>
    <row r="559" spans="1:19" ht="25.5">
      <c r="A559" s="33" t="s">
        <v>71</v>
      </c>
      <c r="B559" s="99">
        <v>80</v>
      </c>
      <c r="C559" s="99">
        <v>93</v>
      </c>
      <c r="D559" s="100" t="s">
        <v>177</v>
      </c>
      <c r="E559" s="101">
        <v>5</v>
      </c>
      <c r="F559" s="101">
        <v>46</v>
      </c>
      <c r="G559" s="101">
        <v>81</v>
      </c>
      <c r="H559" s="101">
        <v>13</v>
      </c>
      <c r="I559" s="101">
        <v>28</v>
      </c>
      <c r="J559" s="101">
        <v>0</v>
      </c>
      <c r="K559" s="101">
        <v>20</v>
      </c>
      <c r="L559" s="101">
        <v>147</v>
      </c>
      <c r="M559" s="101">
        <v>6</v>
      </c>
      <c r="N559" s="101">
        <v>0</v>
      </c>
      <c r="O559" s="171" t="s">
        <v>575</v>
      </c>
      <c r="P559" s="170" t="s">
        <v>227</v>
      </c>
      <c r="Q559" s="67">
        <f t="shared" si="123"/>
        <v>173</v>
      </c>
      <c r="R559" s="67">
        <f t="shared" si="124"/>
        <v>173</v>
      </c>
      <c r="S559" s="67">
        <f t="shared" si="126"/>
        <v>173</v>
      </c>
    </row>
    <row r="560" spans="1:19" ht="38.25">
      <c r="A560" s="68" t="s">
        <v>370</v>
      </c>
      <c r="B560" s="99">
        <v>56</v>
      </c>
      <c r="C560" s="99">
        <v>73</v>
      </c>
      <c r="D560" s="100" t="s">
        <v>177</v>
      </c>
      <c r="E560" s="101">
        <v>7</v>
      </c>
      <c r="F560" s="101">
        <v>30</v>
      </c>
      <c r="G560" s="101">
        <v>67</v>
      </c>
      <c r="H560" s="101">
        <v>14</v>
      </c>
      <c r="I560" s="101">
        <v>11</v>
      </c>
      <c r="J560" s="101">
        <v>0</v>
      </c>
      <c r="K560" s="101">
        <v>12</v>
      </c>
      <c r="L560" s="101">
        <v>115</v>
      </c>
      <c r="M560" s="101">
        <v>2</v>
      </c>
      <c r="N560" s="101">
        <v>0</v>
      </c>
      <c r="O560" s="171"/>
      <c r="P560" s="170"/>
      <c r="Q560" s="67">
        <f t="shared" si="123"/>
        <v>129</v>
      </c>
      <c r="R560" s="67">
        <f t="shared" si="124"/>
        <v>129</v>
      </c>
      <c r="S560" s="67">
        <f t="shared" si="126"/>
        <v>129</v>
      </c>
    </row>
    <row r="561" spans="1:19" ht="25.5">
      <c r="A561" s="33" t="s">
        <v>71</v>
      </c>
      <c r="B561" s="99">
        <v>18</v>
      </c>
      <c r="C561" s="99">
        <v>18</v>
      </c>
      <c r="D561" s="100" t="s">
        <v>177</v>
      </c>
      <c r="E561" s="101">
        <v>0</v>
      </c>
      <c r="F561" s="101">
        <v>6</v>
      </c>
      <c r="G561" s="101">
        <v>9</v>
      </c>
      <c r="H561" s="101">
        <v>2</v>
      </c>
      <c r="I561" s="101">
        <v>19</v>
      </c>
      <c r="J561" s="101">
        <v>0</v>
      </c>
      <c r="K561" s="101">
        <v>1</v>
      </c>
      <c r="L561" s="101">
        <v>12</v>
      </c>
      <c r="M561" s="101">
        <v>23</v>
      </c>
      <c r="N561" s="101">
        <v>0</v>
      </c>
      <c r="O561" s="171" t="s">
        <v>555</v>
      </c>
      <c r="P561" s="170" t="s">
        <v>227</v>
      </c>
      <c r="Q561" s="67">
        <f t="shared" si="123"/>
        <v>36</v>
      </c>
      <c r="R561" s="67">
        <f t="shared" si="124"/>
        <v>36</v>
      </c>
      <c r="S561" s="67">
        <f t="shared" si="126"/>
        <v>36</v>
      </c>
    </row>
    <row r="562" spans="1:19" ht="38.25">
      <c r="A562" s="68" t="s">
        <v>370</v>
      </c>
      <c r="B562" s="99">
        <v>21</v>
      </c>
      <c r="C562" s="99">
        <v>24</v>
      </c>
      <c r="D562" s="100" t="s">
        <v>177</v>
      </c>
      <c r="E562" s="101">
        <v>1</v>
      </c>
      <c r="F562" s="101">
        <v>8</v>
      </c>
      <c r="G562" s="101">
        <v>10</v>
      </c>
      <c r="H562" s="101">
        <v>3</v>
      </c>
      <c r="I562" s="101">
        <v>23</v>
      </c>
      <c r="J562" s="101">
        <v>0</v>
      </c>
      <c r="K562" s="101">
        <v>0</v>
      </c>
      <c r="L562" s="101">
        <v>16</v>
      </c>
      <c r="M562" s="101">
        <v>29</v>
      </c>
      <c r="N562" s="101">
        <v>0</v>
      </c>
      <c r="O562" s="171"/>
      <c r="P562" s="170"/>
      <c r="Q562" s="67">
        <f t="shared" ref="Q562:Q639" si="145">SUM(B562:C562)</f>
        <v>45</v>
      </c>
      <c r="R562" s="67">
        <f t="shared" ref="R562:R639" si="146">SUM(E562:I562)</f>
        <v>45</v>
      </c>
      <c r="S562" s="67">
        <f t="shared" si="126"/>
        <v>45</v>
      </c>
    </row>
    <row r="563" spans="1:19" ht="25.5">
      <c r="A563" s="33" t="s">
        <v>71</v>
      </c>
      <c r="B563" s="99">
        <v>72</v>
      </c>
      <c r="C563" s="99">
        <v>65</v>
      </c>
      <c r="D563" s="100" t="s">
        <v>177</v>
      </c>
      <c r="E563" s="101">
        <v>3</v>
      </c>
      <c r="F563" s="101">
        <v>43</v>
      </c>
      <c r="G563" s="101">
        <v>56</v>
      </c>
      <c r="H563" s="101">
        <v>8</v>
      </c>
      <c r="I563" s="101">
        <v>27</v>
      </c>
      <c r="J563" s="101">
        <v>0</v>
      </c>
      <c r="K563" s="101">
        <v>3</v>
      </c>
      <c r="L563" s="101">
        <v>120</v>
      </c>
      <c r="M563" s="101">
        <v>14</v>
      </c>
      <c r="N563" s="101">
        <v>0</v>
      </c>
      <c r="O563" s="171" t="s">
        <v>418</v>
      </c>
      <c r="P563" s="170" t="s">
        <v>227</v>
      </c>
      <c r="Q563" s="67">
        <f t="shared" si="145"/>
        <v>137</v>
      </c>
      <c r="R563" s="67">
        <f t="shared" si="146"/>
        <v>137</v>
      </c>
      <c r="S563" s="67">
        <f t="shared" si="126"/>
        <v>137</v>
      </c>
    </row>
    <row r="564" spans="1:19" ht="38.25">
      <c r="A564" s="68" t="s">
        <v>370</v>
      </c>
      <c r="B564" s="99">
        <v>68</v>
      </c>
      <c r="C564" s="99">
        <v>84</v>
      </c>
      <c r="D564" s="100" t="s">
        <v>177</v>
      </c>
      <c r="E564" s="101">
        <v>2</v>
      </c>
      <c r="F564" s="101">
        <v>45</v>
      </c>
      <c r="G564" s="101">
        <v>64</v>
      </c>
      <c r="H564" s="101">
        <v>15</v>
      </c>
      <c r="I564" s="101">
        <v>26</v>
      </c>
      <c r="J564" s="101">
        <v>0</v>
      </c>
      <c r="K564" s="101">
        <v>0</v>
      </c>
      <c r="L564" s="101">
        <v>133</v>
      </c>
      <c r="M564" s="101">
        <v>19</v>
      </c>
      <c r="N564" s="101">
        <v>0</v>
      </c>
      <c r="O564" s="171"/>
      <c r="P564" s="170"/>
      <c r="Q564" s="67">
        <f t="shared" si="145"/>
        <v>152</v>
      </c>
      <c r="R564" s="67">
        <f t="shared" si="146"/>
        <v>152</v>
      </c>
      <c r="S564" s="67">
        <f t="shared" si="126"/>
        <v>152</v>
      </c>
    </row>
    <row r="565" spans="1:19" ht="25.5">
      <c r="A565" s="33" t="s">
        <v>71</v>
      </c>
      <c r="B565" s="99">
        <v>36</v>
      </c>
      <c r="C565" s="99">
        <v>42</v>
      </c>
      <c r="D565" s="100" t="s">
        <v>177</v>
      </c>
      <c r="E565" s="101">
        <v>2</v>
      </c>
      <c r="F565" s="101">
        <v>20</v>
      </c>
      <c r="G565" s="101">
        <v>30</v>
      </c>
      <c r="H565" s="101">
        <v>3</v>
      </c>
      <c r="I565" s="101">
        <v>23</v>
      </c>
      <c r="J565" s="101">
        <v>0</v>
      </c>
      <c r="K565" s="101">
        <v>0</v>
      </c>
      <c r="L565" s="101">
        <v>65</v>
      </c>
      <c r="M565" s="101">
        <v>13</v>
      </c>
      <c r="N565" s="101">
        <v>0</v>
      </c>
      <c r="O565" s="171" t="s">
        <v>439</v>
      </c>
      <c r="P565" s="170" t="s">
        <v>227</v>
      </c>
      <c r="Q565" s="67">
        <f t="shared" si="145"/>
        <v>78</v>
      </c>
      <c r="R565" s="67">
        <f t="shared" si="146"/>
        <v>78</v>
      </c>
      <c r="S565" s="67">
        <f t="shared" si="126"/>
        <v>78</v>
      </c>
    </row>
    <row r="566" spans="1:19" ht="38.25">
      <c r="A566" s="68" t="s">
        <v>370</v>
      </c>
      <c r="B566" s="99">
        <v>35</v>
      </c>
      <c r="C566" s="99">
        <v>38</v>
      </c>
      <c r="D566" s="100" t="s">
        <v>177</v>
      </c>
      <c r="E566" s="101">
        <v>0</v>
      </c>
      <c r="F566" s="101">
        <v>22</v>
      </c>
      <c r="G566" s="101">
        <v>28</v>
      </c>
      <c r="H566" s="101">
        <v>5</v>
      </c>
      <c r="I566" s="101">
        <v>18</v>
      </c>
      <c r="J566" s="101">
        <v>0</v>
      </c>
      <c r="K566" s="101">
        <v>1</v>
      </c>
      <c r="L566" s="101">
        <v>61</v>
      </c>
      <c r="M566" s="101">
        <v>11</v>
      </c>
      <c r="N566" s="101">
        <v>0</v>
      </c>
      <c r="O566" s="171"/>
      <c r="P566" s="170"/>
      <c r="Q566" s="67">
        <f t="shared" si="145"/>
        <v>73</v>
      </c>
      <c r="R566" s="67">
        <f t="shared" si="146"/>
        <v>73</v>
      </c>
      <c r="S566" s="67">
        <f t="shared" si="126"/>
        <v>73</v>
      </c>
    </row>
    <row r="567" spans="1:19" ht="25.5">
      <c r="A567" s="33" t="s">
        <v>71</v>
      </c>
      <c r="B567" s="99">
        <v>38</v>
      </c>
      <c r="C567" s="99">
        <v>48</v>
      </c>
      <c r="D567" s="100" t="s">
        <v>177</v>
      </c>
      <c r="E567" s="101">
        <v>6</v>
      </c>
      <c r="F567" s="101">
        <v>22</v>
      </c>
      <c r="G567" s="101">
        <v>34</v>
      </c>
      <c r="H567" s="101">
        <v>4</v>
      </c>
      <c r="I567" s="101">
        <v>20</v>
      </c>
      <c r="J567" s="101">
        <v>0</v>
      </c>
      <c r="K567" s="101">
        <v>12</v>
      </c>
      <c r="L567" s="101">
        <v>72</v>
      </c>
      <c r="M567" s="101">
        <v>2</v>
      </c>
      <c r="N567" s="101">
        <v>0</v>
      </c>
      <c r="O567" s="168" t="s">
        <v>742</v>
      </c>
      <c r="P567" s="170" t="s">
        <v>227</v>
      </c>
      <c r="Q567" s="67">
        <f t="shared" ref="Q567:Q568" si="147">SUM(B567:C567)</f>
        <v>86</v>
      </c>
      <c r="R567" s="67">
        <f t="shared" ref="R567:R568" si="148">SUM(E567:I567)</f>
        <v>86</v>
      </c>
      <c r="S567" s="67">
        <f t="shared" ref="S567:S568" si="149">SUM(J567:N567)</f>
        <v>86</v>
      </c>
    </row>
    <row r="568" spans="1:19" ht="38.25">
      <c r="A568" s="68" t="s">
        <v>370</v>
      </c>
      <c r="B568" s="99">
        <v>38</v>
      </c>
      <c r="C568" s="99">
        <v>39</v>
      </c>
      <c r="D568" s="100" t="s">
        <v>177</v>
      </c>
      <c r="E568" s="101">
        <v>6</v>
      </c>
      <c r="F568" s="101">
        <v>15</v>
      </c>
      <c r="G568" s="101">
        <v>33</v>
      </c>
      <c r="H568" s="101">
        <v>4</v>
      </c>
      <c r="I568" s="101">
        <v>19</v>
      </c>
      <c r="J568" s="101">
        <v>0</v>
      </c>
      <c r="K568" s="101">
        <v>9</v>
      </c>
      <c r="L568" s="101">
        <v>67</v>
      </c>
      <c r="M568" s="101">
        <v>1</v>
      </c>
      <c r="N568" s="101">
        <v>0</v>
      </c>
      <c r="O568" s="169"/>
      <c r="P568" s="170"/>
      <c r="Q568" s="67">
        <f t="shared" si="147"/>
        <v>77</v>
      </c>
      <c r="R568" s="67">
        <f t="shared" si="148"/>
        <v>77</v>
      </c>
      <c r="S568" s="67">
        <f t="shared" si="149"/>
        <v>77</v>
      </c>
    </row>
    <row r="569" spans="1:19" ht="25.5">
      <c r="A569" s="33" t="s">
        <v>71</v>
      </c>
      <c r="B569" s="99">
        <v>13</v>
      </c>
      <c r="C569" s="99">
        <v>23</v>
      </c>
      <c r="D569" s="100" t="s">
        <v>177</v>
      </c>
      <c r="E569" s="101">
        <v>2</v>
      </c>
      <c r="F569" s="101">
        <v>7</v>
      </c>
      <c r="G569" s="101">
        <v>9</v>
      </c>
      <c r="H569" s="101">
        <v>0</v>
      </c>
      <c r="I569" s="101">
        <v>18</v>
      </c>
      <c r="J569" s="101">
        <v>0</v>
      </c>
      <c r="K569" s="101">
        <v>0</v>
      </c>
      <c r="L569" s="101">
        <v>35</v>
      </c>
      <c r="M569" s="101">
        <v>1</v>
      </c>
      <c r="N569" s="101">
        <v>0</v>
      </c>
      <c r="O569" s="168" t="s">
        <v>751</v>
      </c>
      <c r="P569" s="170" t="s">
        <v>227</v>
      </c>
      <c r="Q569" s="67">
        <f t="shared" ref="Q569:Q570" si="150">SUM(B569:C569)</f>
        <v>36</v>
      </c>
      <c r="R569" s="67">
        <f t="shared" ref="R569:R570" si="151">SUM(E569:I569)</f>
        <v>36</v>
      </c>
      <c r="S569" s="67">
        <f t="shared" ref="S569:S570" si="152">SUM(J569:N569)</f>
        <v>36</v>
      </c>
    </row>
    <row r="570" spans="1:19" ht="38.25">
      <c r="A570" s="68" t="s">
        <v>370</v>
      </c>
      <c r="B570" s="99">
        <v>17</v>
      </c>
      <c r="C570" s="99">
        <v>22</v>
      </c>
      <c r="D570" s="100" t="s">
        <v>177</v>
      </c>
      <c r="E570" s="101">
        <v>2</v>
      </c>
      <c r="F570" s="101">
        <v>10</v>
      </c>
      <c r="G570" s="101">
        <v>9</v>
      </c>
      <c r="H570" s="101">
        <v>2</v>
      </c>
      <c r="I570" s="101">
        <v>16</v>
      </c>
      <c r="J570" s="101">
        <v>0</v>
      </c>
      <c r="K570" s="101">
        <v>0</v>
      </c>
      <c r="L570" s="101">
        <v>37</v>
      </c>
      <c r="M570" s="101">
        <v>2</v>
      </c>
      <c r="N570" s="101">
        <v>0</v>
      </c>
      <c r="O570" s="169"/>
      <c r="P570" s="170"/>
      <c r="Q570" s="67">
        <f t="shared" si="150"/>
        <v>39</v>
      </c>
      <c r="R570" s="67">
        <f t="shared" si="151"/>
        <v>39</v>
      </c>
      <c r="S570" s="67">
        <f t="shared" si="152"/>
        <v>39</v>
      </c>
    </row>
    <row r="571" spans="1:19" ht="25.5">
      <c r="A571" s="33" t="s">
        <v>71</v>
      </c>
      <c r="B571" s="99">
        <v>90</v>
      </c>
      <c r="C571" s="99">
        <v>72</v>
      </c>
      <c r="D571" s="100" t="s">
        <v>177</v>
      </c>
      <c r="E571" s="101">
        <v>5</v>
      </c>
      <c r="F571" s="101">
        <v>37</v>
      </c>
      <c r="G571" s="101">
        <v>46</v>
      </c>
      <c r="H571" s="101">
        <v>5</v>
      </c>
      <c r="I571" s="101">
        <v>69</v>
      </c>
      <c r="J571" s="101">
        <v>0</v>
      </c>
      <c r="K571" s="101">
        <v>58</v>
      </c>
      <c r="L571" s="101">
        <v>98</v>
      </c>
      <c r="M571" s="101">
        <v>6</v>
      </c>
      <c r="N571" s="101">
        <v>0</v>
      </c>
      <c r="O571" s="171" t="s">
        <v>590</v>
      </c>
      <c r="P571" s="170" t="s">
        <v>228</v>
      </c>
      <c r="Q571" s="67">
        <f t="shared" si="145"/>
        <v>162</v>
      </c>
      <c r="R571" s="67">
        <f t="shared" si="146"/>
        <v>162</v>
      </c>
      <c r="S571" s="67">
        <f t="shared" si="126"/>
        <v>162</v>
      </c>
    </row>
    <row r="572" spans="1:19" ht="38.25">
      <c r="A572" s="68" t="s">
        <v>370</v>
      </c>
      <c r="B572" s="99">
        <v>58</v>
      </c>
      <c r="C572" s="99">
        <v>53</v>
      </c>
      <c r="D572" s="100" t="s">
        <v>177</v>
      </c>
      <c r="E572" s="101">
        <v>4</v>
      </c>
      <c r="F572" s="101">
        <v>27</v>
      </c>
      <c r="G572" s="101">
        <v>33</v>
      </c>
      <c r="H572" s="101">
        <v>3</v>
      </c>
      <c r="I572" s="101">
        <v>44</v>
      </c>
      <c r="J572" s="101">
        <v>0</v>
      </c>
      <c r="K572" s="101">
        <v>49</v>
      </c>
      <c r="L572" s="101">
        <v>59</v>
      </c>
      <c r="M572" s="101">
        <v>3</v>
      </c>
      <c r="N572" s="101">
        <v>0</v>
      </c>
      <c r="O572" s="171"/>
      <c r="P572" s="170"/>
      <c r="Q572" s="67">
        <f t="shared" si="145"/>
        <v>111</v>
      </c>
      <c r="R572" s="67">
        <f t="shared" si="146"/>
        <v>111</v>
      </c>
      <c r="S572" s="67">
        <f t="shared" si="126"/>
        <v>111</v>
      </c>
    </row>
    <row r="573" spans="1:19" ht="25.5">
      <c r="A573" s="33" t="s">
        <v>71</v>
      </c>
      <c r="B573" s="99">
        <v>34</v>
      </c>
      <c r="C573" s="99">
        <v>19</v>
      </c>
      <c r="D573" s="100" t="s">
        <v>177</v>
      </c>
      <c r="E573" s="101">
        <v>0</v>
      </c>
      <c r="F573" s="101">
        <v>14</v>
      </c>
      <c r="G573" s="101">
        <v>23</v>
      </c>
      <c r="H573" s="101">
        <v>1</v>
      </c>
      <c r="I573" s="101">
        <v>15</v>
      </c>
      <c r="J573" s="101">
        <v>0</v>
      </c>
      <c r="K573" s="101">
        <v>18</v>
      </c>
      <c r="L573" s="101">
        <v>30</v>
      </c>
      <c r="M573" s="101">
        <v>5</v>
      </c>
      <c r="N573" s="101">
        <v>0</v>
      </c>
      <c r="O573" s="171" t="s">
        <v>591</v>
      </c>
      <c r="P573" s="170" t="s">
        <v>228</v>
      </c>
      <c r="Q573" s="67">
        <f t="shared" si="145"/>
        <v>53</v>
      </c>
      <c r="R573" s="67">
        <f t="shared" si="146"/>
        <v>53</v>
      </c>
      <c r="S573" s="67">
        <f t="shared" si="126"/>
        <v>53</v>
      </c>
    </row>
    <row r="574" spans="1:19" ht="38.25">
      <c r="A574" s="68" t="s">
        <v>370</v>
      </c>
      <c r="B574" s="99">
        <v>52</v>
      </c>
      <c r="C574" s="99">
        <v>30</v>
      </c>
      <c r="D574" s="100" t="s">
        <v>177</v>
      </c>
      <c r="E574" s="101">
        <v>6</v>
      </c>
      <c r="F574" s="101">
        <v>19</v>
      </c>
      <c r="G574" s="101">
        <v>34</v>
      </c>
      <c r="H574" s="101">
        <v>1</v>
      </c>
      <c r="I574" s="101">
        <v>22</v>
      </c>
      <c r="J574" s="101">
        <v>0</v>
      </c>
      <c r="K574" s="101">
        <v>18</v>
      </c>
      <c r="L574" s="101">
        <v>59</v>
      </c>
      <c r="M574" s="101">
        <v>5</v>
      </c>
      <c r="N574" s="101">
        <v>0</v>
      </c>
      <c r="O574" s="171"/>
      <c r="P574" s="170"/>
      <c r="Q574" s="67">
        <f t="shared" si="145"/>
        <v>82</v>
      </c>
      <c r="R574" s="67">
        <f t="shared" si="146"/>
        <v>82</v>
      </c>
      <c r="S574" s="67">
        <f t="shared" si="126"/>
        <v>82</v>
      </c>
    </row>
    <row r="575" spans="1:19" ht="25.5">
      <c r="A575" s="33" t="s">
        <v>71</v>
      </c>
      <c r="B575" s="99">
        <v>35</v>
      </c>
      <c r="C575" s="99">
        <v>59</v>
      </c>
      <c r="D575" s="100" t="s">
        <v>177</v>
      </c>
      <c r="E575" s="101">
        <v>2</v>
      </c>
      <c r="F575" s="101">
        <v>26</v>
      </c>
      <c r="G575" s="101">
        <v>43</v>
      </c>
      <c r="H575" s="101">
        <v>5</v>
      </c>
      <c r="I575" s="101">
        <v>18</v>
      </c>
      <c r="J575" s="101">
        <v>0</v>
      </c>
      <c r="K575" s="101">
        <v>5</v>
      </c>
      <c r="L575" s="101">
        <v>89</v>
      </c>
      <c r="M575" s="101">
        <v>0</v>
      </c>
      <c r="N575" s="101">
        <v>0</v>
      </c>
      <c r="O575" s="171" t="s">
        <v>700</v>
      </c>
      <c r="P575" s="170" t="s">
        <v>228</v>
      </c>
      <c r="Q575" s="67">
        <f t="shared" si="145"/>
        <v>94</v>
      </c>
      <c r="R575" s="67">
        <f t="shared" si="146"/>
        <v>94</v>
      </c>
      <c r="S575" s="67">
        <f t="shared" si="126"/>
        <v>94</v>
      </c>
    </row>
    <row r="576" spans="1:19" ht="38.25">
      <c r="A576" s="68" t="s">
        <v>370</v>
      </c>
      <c r="B576" s="99">
        <v>40</v>
      </c>
      <c r="C576" s="99">
        <v>53</v>
      </c>
      <c r="D576" s="100" t="s">
        <v>177</v>
      </c>
      <c r="E576" s="101">
        <v>3</v>
      </c>
      <c r="F576" s="101">
        <v>19</v>
      </c>
      <c r="G576" s="101">
        <v>45</v>
      </c>
      <c r="H576" s="101">
        <v>5</v>
      </c>
      <c r="I576" s="101">
        <v>21</v>
      </c>
      <c r="J576" s="101">
        <v>0</v>
      </c>
      <c r="K576" s="101">
        <v>5</v>
      </c>
      <c r="L576" s="101">
        <v>87</v>
      </c>
      <c r="M576" s="101">
        <v>1</v>
      </c>
      <c r="N576" s="101">
        <v>0</v>
      </c>
      <c r="O576" s="171"/>
      <c r="P576" s="170"/>
      <c r="Q576" s="67">
        <f t="shared" si="145"/>
        <v>93</v>
      </c>
      <c r="R576" s="67">
        <f t="shared" si="146"/>
        <v>93</v>
      </c>
      <c r="S576" s="67">
        <f t="shared" si="126"/>
        <v>93</v>
      </c>
    </row>
    <row r="577" spans="1:19" ht="25.5">
      <c r="A577" s="33" t="s">
        <v>71</v>
      </c>
      <c r="B577" s="99">
        <v>60</v>
      </c>
      <c r="C577" s="99">
        <v>36</v>
      </c>
      <c r="D577" s="100" t="s">
        <v>177</v>
      </c>
      <c r="E577" s="101">
        <v>0</v>
      </c>
      <c r="F577" s="101">
        <v>15</v>
      </c>
      <c r="G577" s="101">
        <v>19</v>
      </c>
      <c r="H577" s="101">
        <v>4</v>
      </c>
      <c r="I577" s="101">
        <v>58</v>
      </c>
      <c r="J577" s="101">
        <v>0</v>
      </c>
      <c r="K577" s="101">
        <v>8</v>
      </c>
      <c r="L577" s="101">
        <v>80</v>
      </c>
      <c r="M577" s="101">
        <v>8</v>
      </c>
      <c r="N577" s="101">
        <v>0</v>
      </c>
      <c r="O577" s="171" t="s">
        <v>360</v>
      </c>
      <c r="P577" s="170" t="s">
        <v>228</v>
      </c>
      <c r="Q577" s="67">
        <f t="shared" si="145"/>
        <v>96</v>
      </c>
      <c r="R577" s="67">
        <f t="shared" si="146"/>
        <v>96</v>
      </c>
      <c r="S577" s="67">
        <f t="shared" si="126"/>
        <v>96</v>
      </c>
    </row>
    <row r="578" spans="1:19" ht="38.25">
      <c r="A578" s="68" t="s">
        <v>370</v>
      </c>
      <c r="B578" s="99">
        <v>79</v>
      </c>
      <c r="C578" s="99">
        <v>51</v>
      </c>
      <c r="D578" s="100" t="s">
        <v>177</v>
      </c>
      <c r="E578" s="101">
        <v>1</v>
      </c>
      <c r="F578" s="101">
        <v>20</v>
      </c>
      <c r="G578" s="101">
        <v>35</v>
      </c>
      <c r="H578" s="101">
        <v>3</v>
      </c>
      <c r="I578" s="101">
        <v>71</v>
      </c>
      <c r="J578" s="101">
        <v>0</v>
      </c>
      <c r="K578" s="101">
        <v>15</v>
      </c>
      <c r="L578" s="101">
        <v>108</v>
      </c>
      <c r="M578" s="101">
        <v>7</v>
      </c>
      <c r="N578" s="101">
        <v>0</v>
      </c>
      <c r="O578" s="171"/>
      <c r="P578" s="170"/>
      <c r="Q578" s="67">
        <f t="shared" si="145"/>
        <v>130</v>
      </c>
      <c r="R578" s="67">
        <f t="shared" si="146"/>
        <v>130</v>
      </c>
      <c r="S578" s="67">
        <f t="shared" si="126"/>
        <v>130</v>
      </c>
    </row>
    <row r="579" spans="1:19" ht="25.5">
      <c r="A579" s="33" t="s">
        <v>71</v>
      </c>
      <c r="B579" s="99">
        <v>58</v>
      </c>
      <c r="C579" s="99">
        <v>48</v>
      </c>
      <c r="D579" s="100" t="s">
        <v>177</v>
      </c>
      <c r="E579" s="101">
        <v>5</v>
      </c>
      <c r="F579" s="101">
        <v>24</v>
      </c>
      <c r="G579" s="101">
        <v>32</v>
      </c>
      <c r="H579" s="101">
        <v>3</v>
      </c>
      <c r="I579" s="101">
        <v>42</v>
      </c>
      <c r="J579" s="101">
        <v>0</v>
      </c>
      <c r="K579" s="101">
        <v>32</v>
      </c>
      <c r="L579" s="101">
        <v>65</v>
      </c>
      <c r="M579" s="101">
        <v>9</v>
      </c>
      <c r="N579" s="101">
        <v>0</v>
      </c>
      <c r="O579" s="171" t="s">
        <v>323</v>
      </c>
      <c r="P579" s="170" t="s">
        <v>228</v>
      </c>
      <c r="Q579" s="67">
        <f t="shared" si="145"/>
        <v>106</v>
      </c>
      <c r="R579" s="67">
        <f t="shared" si="146"/>
        <v>106</v>
      </c>
      <c r="S579" s="67">
        <f t="shared" si="126"/>
        <v>106</v>
      </c>
    </row>
    <row r="580" spans="1:19" ht="38.25">
      <c r="A580" s="68" t="s">
        <v>370</v>
      </c>
      <c r="B580" s="99">
        <v>63</v>
      </c>
      <c r="C580" s="99">
        <v>32</v>
      </c>
      <c r="D580" s="100" t="s">
        <v>177</v>
      </c>
      <c r="E580" s="101">
        <v>4</v>
      </c>
      <c r="F580" s="101">
        <v>15</v>
      </c>
      <c r="G580" s="101">
        <v>38</v>
      </c>
      <c r="H580" s="101">
        <v>6</v>
      </c>
      <c r="I580" s="101">
        <v>32</v>
      </c>
      <c r="J580" s="101">
        <v>0</v>
      </c>
      <c r="K580" s="101">
        <v>30</v>
      </c>
      <c r="L580" s="101">
        <v>61</v>
      </c>
      <c r="M580" s="101">
        <v>4</v>
      </c>
      <c r="N580" s="101">
        <v>0</v>
      </c>
      <c r="O580" s="171"/>
      <c r="P580" s="170"/>
      <c r="Q580" s="67">
        <f t="shared" si="145"/>
        <v>95</v>
      </c>
      <c r="R580" s="67">
        <f t="shared" si="146"/>
        <v>95</v>
      </c>
      <c r="S580" s="67">
        <f t="shared" si="126"/>
        <v>95</v>
      </c>
    </row>
    <row r="581" spans="1:19" ht="25.5">
      <c r="A581" s="33" t="s">
        <v>71</v>
      </c>
      <c r="B581" s="99">
        <v>54</v>
      </c>
      <c r="C581" s="99">
        <v>29</v>
      </c>
      <c r="D581" s="100" t="s">
        <v>177</v>
      </c>
      <c r="E581" s="101">
        <v>0</v>
      </c>
      <c r="F581" s="101">
        <v>6</v>
      </c>
      <c r="G581" s="101">
        <v>13</v>
      </c>
      <c r="H581" s="101">
        <v>0</v>
      </c>
      <c r="I581" s="101">
        <v>64</v>
      </c>
      <c r="J581" s="101">
        <v>0</v>
      </c>
      <c r="K581" s="101">
        <v>9</v>
      </c>
      <c r="L581" s="101">
        <v>66</v>
      </c>
      <c r="M581" s="101">
        <v>8</v>
      </c>
      <c r="N581" s="101">
        <v>0</v>
      </c>
      <c r="O581" s="171" t="s">
        <v>324</v>
      </c>
      <c r="P581" s="170" t="s">
        <v>228</v>
      </c>
      <c r="Q581" s="67">
        <f t="shared" si="145"/>
        <v>83</v>
      </c>
      <c r="R581" s="67">
        <f t="shared" si="146"/>
        <v>83</v>
      </c>
      <c r="S581" s="67">
        <f t="shared" si="126"/>
        <v>83</v>
      </c>
    </row>
    <row r="582" spans="1:19" ht="38.25">
      <c r="A582" s="68" t="s">
        <v>370</v>
      </c>
      <c r="B582" s="99">
        <v>75</v>
      </c>
      <c r="C582" s="99">
        <v>46</v>
      </c>
      <c r="D582" s="100" t="s">
        <v>177</v>
      </c>
      <c r="E582" s="101">
        <v>4</v>
      </c>
      <c r="F582" s="101">
        <v>28</v>
      </c>
      <c r="G582" s="101">
        <v>24</v>
      </c>
      <c r="H582" s="101">
        <v>2</v>
      </c>
      <c r="I582" s="101">
        <v>63</v>
      </c>
      <c r="J582" s="101">
        <v>0</v>
      </c>
      <c r="K582" s="101">
        <v>16</v>
      </c>
      <c r="L582" s="101">
        <v>96</v>
      </c>
      <c r="M582" s="101">
        <v>9</v>
      </c>
      <c r="N582" s="101">
        <v>0</v>
      </c>
      <c r="O582" s="171"/>
      <c r="P582" s="170"/>
      <c r="Q582" s="67">
        <f t="shared" si="145"/>
        <v>121</v>
      </c>
      <c r="R582" s="67">
        <f t="shared" si="146"/>
        <v>121</v>
      </c>
      <c r="S582" s="67">
        <f t="shared" si="126"/>
        <v>121</v>
      </c>
    </row>
    <row r="583" spans="1:19" ht="25.5">
      <c r="A583" s="33" t="s">
        <v>71</v>
      </c>
      <c r="B583" s="99">
        <v>57</v>
      </c>
      <c r="C583" s="99">
        <v>49</v>
      </c>
      <c r="D583" s="100" t="s">
        <v>177</v>
      </c>
      <c r="E583" s="101">
        <v>2</v>
      </c>
      <c r="F583" s="101">
        <v>31</v>
      </c>
      <c r="G583" s="101">
        <v>37</v>
      </c>
      <c r="H583" s="101">
        <v>2</v>
      </c>
      <c r="I583" s="101">
        <v>34</v>
      </c>
      <c r="J583" s="101">
        <v>0</v>
      </c>
      <c r="K583" s="101">
        <v>9</v>
      </c>
      <c r="L583" s="101">
        <v>93</v>
      </c>
      <c r="M583" s="101">
        <v>4</v>
      </c>
      <c r="N583" s="101">
        <v>0</v>
      </c>
      <c r="O583" s="171" t="s">
        <v>592</v>
      </c>
      <c r="P583" s="170" t="s">
        <v>228</v>
      </c>
      <c r="Q583" s="67">
        <f t="shared" si="145"/>
        <v>106</v>
      </c>
      <c r="R583" s="67">
        <f t="shared" si="146"/>
        <v>106</v>
      </c>
      <c r="S583" s="67">
        <f t="shared" si="126"/>
        <v>106</v>
      </c>
    </row>
    <row r="584" spans="1:19" ht="38.25">
      <c r="A584" s="68" t="s">
        <v>370</v>
      </c>
      <c r="B584" s="99">
        <v>46</v>
      </c>
      <c r="C584" s="99">
        <v>42</v>
      </c>
      <c r="D584" s="100" t="s">
        <v>177</v>
      </c>
      <c r="E584" s="101">
        <v>1</v>
      </c>
      <c r="F584" s="101">
        <v>25</v>
      </c>
      <c r="G584" s="101">
        <v>31</v>
      </c>
      <c r="H584" s="101">
        <v>2</v>
      </c>
      <c r="I584" s="101">
        <v>29</v>
      </c>
      <c r="J584" s="101">
        <v>0</v>
      </c>
      <c r="K584" s="101">
        <v>6</v>
      </c>
      <c r="L584" s="101">
        <v>79</v>
      </c>
      <c r="M584" s="101">
        <v>3</v>
      </c>
      <c r="N584" s="101">
        <v>0</v>
      </c>
      <c r="O584" s="171"/>
      <c r="P584" s="170"/>
      <c r="Q584" s="67">
        <f t="shared" si="145"/>
        <v>88</v>
      </c>
      <c r="R584" s="67">
        <f t="shared" si="146"/>
        <v>88</v>
      </c>
      <c r="S584" s="67">
        <f t="shared" si="126"/>
        <v>88</v>
      </c>
    </row>
    <row r="585" spans="1:19" ht="25.5">
      <c r="A585" s="33" t="s">
        <v>71</v>
      </c>
      <c r="B585" s="99">
        <v>24</v>
      </c>
      <c r="C585" s="99">
        <v>17</v>
      </c>
      <c r="D585" s="100" t="s">
        <v>177</v>
      </c>
      <c r="E585" s="101">
        <v>2</v>
      </c>
      <c r="F585" s="101">
        <v>11</v>
      </c>
      <c r="G585" s="101">
        <v>11</v>
      </c>
      <c r="H585" s="101">
        <v>0</v>
      </c>
      <c r="I585" s="101">
        <v>17</v>
      </c>
      <c r="J585" s="101">
        <v>0</v>
      </c>
      <c r="K585" s="101">
        <v>2</v>
      </c>
      <c r="L585" s="101">
        <v>32</v>
      </c>
      <c r="M585" s="101">
        <v>7</v>
      </c>
      <c r="N585" s="101">
        <v>0</v>
      </c>
      <c r="O585" s="171" t="s">
        <v>361</v>
      </c>
      <c r="P585" s="170" t="s">
        <v>228</v>
      </c>
      <c r="Q585" s="67">
        <f t="shared" si="145"/>
        <v>41</v>
      </c>
      <c r="R585" s="67">
        <f t="shared" si="146"/>
        <v>41</v>
      </c>
      <c r="S585" s="67">
        <f t="shared" si="126"/>
        <v>41</v>
      </c>
    </row>
    <row r="586" spans="1:19" ht="38.25">
      <c r="A586" s="68" t="s">
        <v>370</v>
      </c>
      <c r="B586" s="99">
        <v>33</v>
      </c>
      <c r="C586" s="99">
        <v>24</v>
      </c>
      <c r="D586" s="100" t="s">
        <v>177</v>
      </c>
      <c r="E586" s="101">
        <v>2</v>
      </c>
      <c r="F586" s="101">
        <v>10</v>
      </c>
      <c r="G586" s="101">
        <v>14</v>
      </c>
      <c r="H586" s="101">
        <v>2</v>
      </c>
      <c r="I586" s="101">
        <v>29</v>
      </c>
      <c r="J586" s="101">
        <v>0</v>
      </c>
      <c r="K586" s="101">
        <v>5</v>
      </c>
      <c r="L586" s="101">
        <v>49</v>
      </c>
      <c r="M586" s="101">
        <v>3</v>
      </c>
      <c r="N586" s="101">
        <v>0</v>
      </c>
      <c r="O586" s="171"/>
      <c r="P586" s="170"/>
      <c r="Q586" s="67">
        <f t="shared" si="145"/>
        <v>57</v>
      </c>
      <c r="R586" s="67">
        <f t="shared" si="146"/>
        <v>57</v>
      </c>
      <c r="S586" s="67">
        <f t="shared" si="126"/>
        <v>57</v>
      </c>
    </row>
    <row r="587" spans="1:19" ht="25.5">
      <c r="A587" s="33" t="s">
        <v>71</v>
      </c>
      <c r="B587" s="99">
        <v>50</v>
      </c>
      <c r="C587" s="99">
        <v>41</v>
      </c>
      <c r="D587" s="100" t="s">
        <v>177</v>
      </c>
      <c r="E587" s="101">
        <v>2</v>
      </c>
      <c r="F587" s="101">
        <v>26</v>
      </c>
      <c r="G587" s="101">
        <v>36</v>
      </c>
      <c r="H587" s="101">
        <v>5</v>
      </c>
      <c r="I587" s="101">
        <v>22</v>
      </c>
      <c r="J587" s="101">
        <v>0</v>
      </c>
      <c r="K587" s="101">
        <v>8</v>
      </c>
      <c r="L587" s="101">
        <v>73</v>
      </c>
      <c r="M587" s="101">
        <v>10</v>
      </c>
      <c r="N587" s="101">
        <v>0</v>
      </c>
      <c r="O587" s="171" t="s">
        <v>423</v>
      </c>
      <c r="P587" s="170" t="s">
        <v>228</v>
      </c>
      <c r="Q587" s="67">
        <f t="shared" si="145"/>
        <v>91</v>
      </c>
      <c r="R587" s="67">
        <f t="shared" si="146"/>
        <v>91</v>
      </c>
      <c r="S587" s="67">
        <f t="shared" si="126"/>
        <v>91</v>
      </c>
    </row>
    <row r="588" spans="1:19" ht="38.25">
      <c r="A588" s="68" t="s">
        <v>370</v>
      </c>
      <c r="B588" s="99">
        <v>51</v>
      </c>
      <c r="C588" s="99">
        <v>36</v>
      </c>
      <c r="D588" s="100" t="s">
        <v>177</v>
      </c>
      <c r="E588" s="101">
        <v>0</v>
      </c>
      <c r="F588" s="101">
        <v>27</v>
      </c>
      <c r="G588" s="101">
        <v>37</v>
      </c>
      <c r="H588" s="101">
        <v>5</v>
      </c>
      <c r="I588" s="101">
        <v>18</v>
      </c>
      <c r="J588" s="101">
        <v>0</v>
      </c>
      <c r="K588" s="101">
        <v>8</v>
      </c>
      <c r="L588" s="101">
        <v>72</v>
      </c>
      <c r="M588" s="101">
        <v>7</v>
      </c>
      <c r="N588" s="101">
        <v>0</v>
      </c>
      <c r="O588" s="171"/>
      <c r="P588" s="170"/>
      <c r="Q588" s="67">
        <f t="shared" si="145"/>
        <v>87</v>
      </c>
      <c r="R588" s="67">
        <f t="shared" si="146"/>
        <v>87</v>
      </c>
      <c r="S588" s="67">
        <f t="shared" si="126"/>
        <v>87</v>
      </c>
    </row>
    <row r="589" spans="1:19" ht="25.5">
      <c r="A589" s="33" t="s">
        <v>71</v>
      </c>
      <c r="B589" s="99">
        <v>77</v>
      </c>
      <c r="C589" s="99">
        <v>54</v>
      </c>
      <c r="D589" s="100" t="s">
        <v>177</v>
      </c>
      <c r="E589" s="101">
        <v>1</v>
      </c>
      <c r="F589" s="101">
        <v>16</v>
      </c>
      <c r="G589" s="101">
        <v>34</v>
      </c>
      <c r="H589" s="101">
        <v>2</v>
      </c>
      <c r="I589" s="101">
        <v>78</v>
      </c>
      <c r="J589" s="101">
        <v>0</v>
      </c>
      <c r="K589" s="101">
        <v>52</v>
      </c>
      <c r="L589" s="101">
        <v>71</v>
      </c>
      <c r="M589" s="101">
        <v>8</v>
      </c>
      <c r="N589" s="101">
        <v>0</v>
      </c>
      <c r="O589" s="171" t="s">
        <v>417</v>
      </c>
      <c r="P589" s="170" t="s">
        <v>228</v>
      </c>
      <c r="Q589" s="67">
        <f t="shared" si="145"/>
        <v>131</v>
      </c>
      <c r="R589" s="67">
        <f t="shared" si="146"/>
        <v>131</v>
      </c>
      <c r="S589" s="67">
        <f t="shared" si="126"/>
        <v>131</v>
      </c>
    </row>
    <row r="590" spans="1:19" ht="38.25">
      <c r="A590" s="68" t="s">
        <v>370</v>
      </c>
      <c r="B590" s="99">
        <v>69</v>
      </c>
      <c r="C590" s="99">
        <v>39</v>
      </c>
      <c r="D590" s="100" t="s">
        <v>177</v>
      </c>
      <c r="E590" s="101">
        <v>1</v>
      </c>
      <c r="F590" s="101">
        <v>10</v>
      </c>
      <c r="G590" s="101">
        <v>30</v>
      </c>
      <c r="H590" s="101">
        <v>0</v>
      </c>
      <c r="I590" s="101">
        <v>67</v>
      </c>
      <c r="J590" s="101">
        <v>0</v>
      </c>
      <c r="K590" s="101">
        <v>29</v>
      </c>
      <c r="L590" s="101">
        <v>72</v>
      </c>
      <c r="M590" s="101">
        <v>7</v>
      </c>
      <c r="N590" s="101">
        <v>0</v>
      </c>
      <c r="O590" s="171"/>
      <c r="P590" s="170"/>
      <c r="Q590" s="67">
        <f t="shared" si="145"/>
        <v>108</v>
      </c>
      <c r="R590" s="67">
        <f t="shared" si="146"/>
        <v>108</v>
      </c>
      <c r="S590" s="67">
        <f t="shared" ref="S590:S669" si="153">SUM(J590:N590)</f>
        <v>108</v>
      </c>
    </row>
    <row r="591" spans="1:19" ht="25.5">
      <c r="A591" s="33" t="s">
        <v>71</v>
      </c>
      <c r="B591" s="99">
        <v>45</v>
      </c>
      <c r="C591" s="99">
        <v>41</v>
      </c>
      <c r="D591" s="100" t="s">
        <v>177</v>
      </c>
      <c r="E591" s="101">
        <v>3</v>
      </c>
      <c r="F591" s="101">
        <v>23</v>
      </c>
      <c r="G591" s="101">
        <v>21</v>
      </c>
      <c r="H591" s="101">
        <v>2</v>
      </c>
      <c r="I591" s="101">
        <v>37</v>
      </c>
      <c r="J591" s="101">
        <v>0</v>
      </c>
      <c r="K591" s="101">
        <v>74</v>
      </c>
      <c r="L591" s="101">
        <v>11</v>
      </c>
      <c r="M591" s="101">
        <v>1</v>
      </c>
      <c r="N591" s="101">
        <v>0</v>
      </c>
      <c r="O591" s="171" t="s">
        <v>676</v>
      </c>
      <c r="P591" s="170" t="s">
        <v>228</v>
      </c>
      <c r="Q591" s="67">
        <f t="shared" si="145"/>
        <v>86</v>
      </c>
      <c r="R591" s="67">
        <f t="shared" si="146"/>
        <v>86</v>
      </c>
      <c r="S591" s="67">
        <f t="shared" si="153"/>
        <v>86</v>
      </c>
    </row>
    <row r="592" spans="1:19" ht="38.25">
      <c r="A592" s="68" t="s">
        <v>370</v>
      </c>
      <c r="B592" s="99">
        <v>48</v>
      </c>
      <c r="C592" s="99">
        <v>42</v>
      </c>
      <c r="D592" s="100" t="s">
        <v>177</v>
      </c>
      <c r="E592" s="101">
        <v>5</v>
      </c>
      <c r="F592" s="101">
        <v>19</v>
      </c>
      <c r="G592" s="101">
        <v>21</v>
      </c>
      <c r="H592" s="101">
        <v>2</v>
      </c>
      <c r="I592" s="101">
        <v>43</v>
      </c>
      <c r="J592" s="101">
        <v>0</v>
      </c>
      <c r="K592" s="101">
        <v>77</v>
      </c>
      <c r="L592" s="101">
        <v>11</v>
      </c>
      <c r="M592" s="101">
        <v>2</v>
      </c>
      <c r="N592" s="101">
        <v>0</v>
      </c>
      <c r="O592" s="171"/>
      <c r="P592" s="170"/>
      <c r="Q592" s="67">
        <f t="shared" si="145"/>
        <v>90</v>
      </c>
      <c r="R592" s="67">
        <f t="shared" si="146"/>
        <v>90</v>
      </c>
      <c r="S592" s="67">
        <f t="shared" si="153"/>
        <v>90</v>
      </c>
    </row>
    <row r="593" spans="1:19" ht="25.5">
      <c r="A593" s="33" t="s">
        <v>71</v>
      </c>
      <c r="B593" s="99">
        <v>63</v>
      </c>
      <c r="C593" s="99">
        <v>22</v>
      </c>
      <c r="D593" s="100" t="s">
        <v>177</v>
      </c>
      <c r="E593" s="101">
        <v>7</v>
      </c>
      <c r="F593" s="101">
        <v>26</v>
      </c>
      <c r="G593" s="101">
        <v>26</v>
      </c>
      <c r="H593" s="101">
        <v>7</v>
      </c>
      <c r="I593" s="101">
        <v>19</v>
      </c>
      <c r="J593" s="101">
        <v>0</v>
      </c>
      <c r="K593" s="101">
        <v>53</v>
      </c>
      <c r="L593" s="101">
        <v>27</v>
      </c>
      <c r="M593" s="101">
        <v>5</v>
      </c>
      <c r="N593" s="101">
        <v>0</v>
      </c>
      <c r="O593" s="171" t="s">
        <v>677</v>
      </c>
      <c r="P593" s="170" t="s">
        <v>228</v>
      </c>
      <c r="Q593" s="67">
        <f t="shared" si="145"/>
        <v>85</v>
      </c>
      <c r="R593" s="67">
        <f t="shared" si="146"/>
        <v>85</v>
      </c>
      <c r="S593" s="67">
        <f t="shared" si="153"/>
        <v>85</v>
      </c>
    </row>
    <row r="594" spans="1:19" ht="38.25">
      <c r="A594" s="68" t="s">
        <v>370</v>
      </c>
      <c r="B594" s="99">
        <v>53</v>
      </c>
      <c r="C594" s="99">
        <v>24</v>
      </c>
      <c r="D594" s="100" t="s">
        <v>177</v>
      </c>
      <c r="E594" s="101">
        <v>8</v>
      </c>
      <c r="F594" s="101">
        <v>21</v>
      </c>
      <c r="G594" s="101">
        <v>17</v>
      </c>
      <c r="H594" s="101">
        <v>3</v>
      </c>
      <c r="I594" s="101">
        <v>28</v>
      </c>
      <c r="J594" s="101">
        <v>0</v>
      </c>
      <c r="K594" s="101">
        <v>44</v>
      </c>
      <c r="L594" s="101">
        <v>28</v>
      </c>
      <c r="M594" s="101">
        <v>5</v>
      </c>
      <c r="N594" s="101">
        <v>0</v>
      </c>
      <c r="O594" s="171"/>
      <c r="P594" s="170"/>
      <c r="Q594" s="67">
        <f t="shared" si="145"/>
        <v>77</v>
      </c>
      <c r="R594" s="67">
        <f t="shared" si="146"/>
        <v>77</v>
      </c>
      <c r="S594" s="67">
        <f t="shared" si="153"/>
        <v>77</v>
      </c>
    </row>
    <row r="595" spans="1:19" ht="25.5">
      <c r="A595" s="33" t="s">
        <v>71</v>
      </c>
      <c r="B595" s="99">
        <v>65</v>
      </c>
      <c r="C595" s="99">
        <v>44</v>
      </c>
      <c r="D595" s="100" t="s">
        <v>177</v>
      </c>
      <c r="E595" s="101">
        <v>5</v>
      </c>
      <c r="F595" s="101">
        <v>24</v>
      </c>
      <c r="G595" s="101">
        <v>19</v>
      </c>
      <c r="H595" s="101">
        <v>4</v>
      </c>
      <c r="I595" s="101">
        <v>57</v>
      </c>
      <c r="J595" s="101">
        <v>0</v>
      </c>
      <c r="K595" s="101">
        <v>74</v>
      </c>
      <c r="L595" s="101">
        <v>32</v>
      </c>
      <c r="M595" s="101">
        <v>3</v>
      </c>
      <c r="N595" s="101">
        <v>0</v>
      </c>
      <c r="O595" s="171" t="s">
        <v>752</v>
      </c>
      <c r="P595" s="170" t="s">
        <v>228</v>
      </c>
      <c r="Q595" s="67">
        <f t="shared" ref="Q595:Q596" si="154">SUM(B595:C595)</f>
        <v>109</v>
      </c>
      <c r="R595" s="67">
        <f t="shared" ref="R595:R596" si="155">SUM(E595:I595)</f>
        <v>109</v>
      </c>
      <c r="S595" s="67">
        <f t="shared" ref="S595:S596" si="156">SUM(J595:N595)</f>
        <v>109</v>
      </c>
    </row>
    <row r="596" spans="1:19" ht="38.25">
      <c r="A596" s="68" t="s">
        <v>370</v>
      </c>
      <c r="B596" s="99">
        <v>77</v>
      </c>
      <c r="C596" s="99">
        <v>49</v>
      </c>
      <c r="D596" s="100" t="s">
        <v>177</v>
      </c>
      <c r="E596" s="101">
        <v>3</v>
      </c>
      <c r="F596" s="101">
        <v>27</v>
      </c>
      <c r="G596" s="101">
        <v>23</v>
      </c>
      <c r="H596" s="101">
        <v>6</v>
      </c>
      <c r="I596" s="101">
        <v>67</v>
      </c>
      <c r="J596" s="101">
        <v>0</v>
      </c>
      <c r="K596" s="101">
        <v>75</v>
      </c>
      <c r="L596" s="101">
        <v>49</v>
      </c>
      <c r="M596" s="101">
        <v>2</v>
      </c>
      <c r="N596" s="101">
        <v>0</v>
      </c>
      <c r="O596" s="171"/>
      <c r="P596" s="170"/>
      <c r="Q596" s="67">
        <f t="shared" si="154"/>
        <v>126</v>
      </c>
      <c r="R596" s="67">
        <f t="shared" si="155"/>
        <v>126</v>
      </c>
      <c r="S596" s="67">
        <f t="shared" si="156"/>
        <v>126</v>
      </c>
    </row>
    <row r="597" spans="1:19" ht="25.5">
      <c r="A597" s="33" t="s">
        <v>71</v>
      </c>
      <c r="B597" s="99">
        <v>19</v>
      </c>
      <c r="C597" s="99">
        <v>21</v>
      </c>
      <c r="D597" s="100" t="s">
        <v>177</v>
      </c>
      <c r="E597" s="99">
        <v>1</v>
      </c>
      <c r="F597" s="99">
        <v>13</v>
      </c>
      <c r="G597" s="99">
        <v>11</v>
      </c>
      <c r="H597" s="99">
        <v>0</v>
      </c>
      <c r="I597" s="99">
        <v>15</v>
      </c>
      <c r="J597" s="101">
        <v>0</v>
      </c>
      <c r="K597" s="101">
        <v>1</v>
      </c>
      <c r="L597" s="101">
        <v>22</v>
      </c>
      <c r="M597" s="101">
        <v>17</v>
      </c>
      <c r="N597" s="101">
        <v>0</v>
      </c>
      <c r="O597" s="171" t="s">
        <v>428</v>
      </c>
      <c r="P597" s="170" t="s">
        <v>230</v>
      </c>
      <c r="Q597" s="67">
        <f t="shared" si="145"/>
        <v>40</v>
      </c>
      <c r="R597" s="67">
        <f t="shared" si="146"/>
        <v>40</v>
      </c>
      <c r="S597" s="67">
        <f t="shared" si="153"/>
        <v>40</v>
      </c>
    </row>
    <row r="598" spans="1:19" ht="38.25">
      <c r="A598" s="68" t="s">
        <v>370</v>
      </c>
      <c r="B598" s="99">
        <v>19</v>
      </c>
      <c r="C598" s="99">
        <v>25</v>
      </c>
      <c r="D598" s="100" t="s">
        <v>177</v>
      </c>
      <c r="E598" s="99">
        <v>1</v>
      </c>
      <c r="F598" s="99">
        <v>14</v>
      </c>
      <c r="G598" s="99">
        <v>9</v>
      </c>
      <c r="H598" s="99">
        <v>1</v>
      </c>
      <c r="I598" s="99">
        <v>19</v>
      </c>
      <c r="J598" s="101">
        <v>0</v>
      </c>
      <c r="K598" s="101">
        <v>1</v>
      </c>
      <c r="L598" s="101">
        <v>24</v>
      </c>
      <c r="M598" s="101">
        <v>19</v>
      </c>
      <c r="N598" s="101">
        <v>0</v>
      </c>
      <c r="O598" s="171"/>
      <c r="P598" s="170"/>
      <c r="Q598" s="67">
        <f t="shared" si="145"/>
        <v>44</v>
      </c>
      <c r="R598" s="67">
        <f t="shared" si="146"/>
        <v>44</v>
      </c>
      <c r="S598" s="67">
        <f t="shared" si="153"/>
        <v>44</v>
      </c>
    </row>
    <row r="599" spans="1:19" ht="33.75" customHeight="1">
      <c r="A599" s="33" t="s">
        <v>71</v>
      </c>
      <c r="B599" s="99">
        <v>43</v>
      </c>
      <c r="C599" s="99">
        <v>35</v>
      </c>
      <c r="D599" s="100" t="s">
        <v>177</v>
      </c>
      <c r="E599" s="99">
        <v>4</v>
      </c>
      <c r="F599" s="99">
        <v>20</v>
      </c>
      <c r="G599" s="99">
        <v>13</v>
      </c>
      <c r="H599" s="99">
        <v>4</v>
      </c>
      <c r="I599" s="99">
        <v>37</v>
      </c>
      <c r="J599" s="101">
        <v>0</v>
      </c>
      <c r="K599" s="101">
        <v>0</v>
      </c>
      <c r="L599" s="101">
        <v>59</v>
      </c>
      <c r="M599" s="101">
        <v>19</v>
      </c>
      <c r="N599" s="101">
        <v>0</v>
      </c>
      <c r="O599" s="171" t="s">
        <v>362</v>
      </c>
      <c r="P599" s="170" t="s">
        <v>230</v>
      </c>
      <c r="Q599" s="67">
        <f t="shared" si="145"/>
        <v>78</v>
      </c>
      <c r="R599" s="67">
        <f t="shared" si="146"/>
        <v>78</v>
      </c>
      <c r="S599" s="67">
        <f t="shared" si="153"/>
        <v>78</v>
      </c>
    </row>
    <row r="600" spans="1:19" ht="38.25">
      <c r="A600" s="68" t="s">
        <v>370</v>
      </c>
      <c r="B600" s="99">
        <v>61</v>
      </c>
      <c r="C600" s="99">
        <v>39</v>
      </c>
      <c r="D600" s="100" t="s">
        <v>177</v>
      </c>
      <c r="E600" s="99">
        <v>6</v>
      </c>
      <c r="F600" s="99">
        <v>21</v>
      </c>
      <c r="G600" s="99">
        <v>19</v>
      </c>
      <c r="H600" s="99">
        <v>5</v>
      </c>
      <c r="I600" s="99">
        <v>49</v>
      </c>
      <c r="J600" s="101">
        <v>0</v>
      </c>
      <c r="K600" s="101">
        <v>0</v>
      </c>
      <c r="L600" s="101">
        <v>79</v>
      </c>
      <c r="M600" s="101">
        <v>21</v>
      </c>
      <c r="N600" s="101">
        <v>0</v>
      </c>
      <c r="O600" s="171"/>
      <c r="P600" s="170"/>
      <c r="Q600" s="67">
        <f t="shared" si="145"/>
        <v>100</v>
      </c>
      <c r="R600" s="67">
        <f t="shared" si="146"/>
        <v>100</v>
      </c>
      <c r="S600" s="67">
        <f t="shared" si="153"/>
        <v>100</v>
      </c>
    </row>
    <row r="601" spans="1:19" ht="25.5">
      <c r="A601" s="33" t="s">
        <v>71</v>
      </c>
      <c r="B601" s="99">
        <v>57</v>
      </c>
      <c r="C601" s="99">
        <v>33</v>
      </c>
      <c r="D601" s="100" t="s">
        <v>177</v>
      </c>
      <c r="E601" s="99">
        <v>7</v>
      </c>
      <c r="F601" s="99">
        <v>25</v>
      </c>
      <c r="G601" s="99">
        <v>26</v>
      </c>
      <c r="H601" s="99">
        <v>3</v>
      </c>
      <c r="I601" s="99">
        <v>29</v>
      </c>
      <c r="J601" s="101">
        <v>0</v>
      </c>
      <c r="K601" s="101">
        <v>4</v>
      </c>
      <c r="L601" s="101">
        <v>72</v>
      </c>
      <c r="M601" s="101">
        <v>14</v>
      </c>
      <c r="N601" s="101">
        <v>0</v>
      </c>
      <c r="O601" s="171" t="s">
        <v>363</v>
      </c>
      <c r="P601" s="170" t="s">
        <v>230</v>
      </c>
      <c r="Q601" s="67">
        <f t="shared" si="145"/>
        <v>90</v>
      </c>
      <c r="R601" s="67">
        <f t="shared" si="146"/>
        <v>90</v>
      </c>
      <c r="S601" s="67">
        <f t="shared" si="153"/>
        <v>90</v>
      </c>
    </row>
    <row r="602" spans="1:19" ht="38.25">
      <c r="A602" s="68" t="s">
        <v>370</v>
      </c>
      <c r="B602" s="99">
        <v>51</v>
      </c>
      <c r="C602" s="99">
        <v>37</v>
      </c>
      <c r="D602" s="100" t="s">
        <v>177</v>
      </c>
      <c r="E602" s="99">
        <v>6</v>
      </c>
      <c r="F602" s="99">
        <v>26</v>
      </c>
      <c r="G602" s="99">
        <v>23</v>
      </c>
      <c r="H602" s="99">
        <v>4</v>
      </c>
      <c r="I602" s="99">
        <v>29</v>
      </c>
      <c r="J602" s="101">
        <v>0</v>
      </c>
      <c r="K602" s="101">
        <v>3</v>
      </c>
      <c r="L602" s="101">
        <v>73</v>
      </c>
      <c r="M602" s="101">
        <v>12</v>
      </c>
      <c r="N602" s="101">
        <v>0</v>
      </c>
      <c r="O602" s="171"/>
      <c r="P602" s="170"/>
      <c r="Q602" s="67">
        <f t="shared" si="145"/>
        <v>88</v>
      </c>
      <c r="R602" s="67">
        <f t="shared" si="146"/>
        <v>88</v>
      </c>
      <c r="S602" s="67">
        <f t="shared" si="153"/>
        <v>88</v>
      </c>
    </row>
    <row r="603" spans="1:19" ht="25.5">
      <c r="A603" s="33" t="s">
        <v>71</v>
      </c>
      <c r="B603" s="99">
        <v>41</v>
      </c>
      <c r="C603" s="99">
        <v>33</v>
      </c>
      <c r="D603" s="100" t="s">
        <v>177</v>
      </c>
      <c r="E603" s="99">
        <v>0</v>
      </c>
      <c r="F603" s="99">
        <v>18</v>
      </c>
      <c r="G603" s="99">
        <v>21</v>
      </c>
      <c r="H603" s="99">
        <v>1</v>
      </c>
      <c r="I603" s="99">
        <v>34</v>
      </c>
      <c r="J603" s="101">
        <v>0</v>
      </c>
      <c r="K603" s="101">
        <v>0</v>
      </c>
      <c r="L603" s="101">
        <v>62</v>
      </c>
      <c r="M603" s="101">
        <v>12</v>
      </c>
      <c r="N603" s="101">
        <v>0</v>
      </c>
      <c r="O603" s="171" t="s">
        <v>678</v>
      </c>
      <c r="P603" s="170" t="s">
        <v>230</v>
      </c>
      <c r="Q603" s="67">
        <f t="shared" si="145"/>
        <v>74</v>
      </c>
      <c r="R603" s="67">
        <f t="shared" si="146"/>
        <v>74</v>
      </c>
      <c r="S603" s="67">
        <f t="shared" si="153"/>
        <v>74</v>
      </c>
    </row>
    <row r="604" spans="1:19" ht="38.25">
      <c r="A604" s="68" t="s">
        <v>370</v>
      </c>
      <c r="B604" s="99">
        <v>20</v>
      </c>
      <c r="C604" s="99">
        <v>31</v>
      </c>
      <c r="D604" s="100" t="s">
        <v>177</v>
      </c>
      <c r="E604" s="99">
        <v>0</v>
      </c>
      <c r="F604" s="99">
        <v>14</v>
      </c>
      <c r="G604" s="99">
        <v>14</v>
      </c>
      <c r="H604" s="99">
        <v>0</v>
      </c>
      <c r="I604" s="99">
        <v>23</v>
      </c>
      <c r="J604" s="101">
        <v>0</v>
      </c>
      <c r="K604" s="101">
        <v>0</v>
      </c>
      <c r="L604" s="101">
        <v>47</v>
      </c>
      <c r="M604" s="101">
        <v>4</v>
      </c>
      <c r="N604" s="101">
        <v>0</v>
      </c>
      <c r="O604" s="171"/>
      <c r="P604" s="170"/>
      <c r="Q604" s="67">
        <f t="shared" si="145"/>
        <v>51</v>
      </c>
      <c r="R604" s="67">
        <f t="shared" si="146"/>
        <v>51</v>
      </c>
      <c r="S604" s="67">
        <f t="shared" si="153"/>
        <v>51</v>
      </c>
    </row>
    <row r="605" spans="1:19" ht="25.5">
      <c r="A605" s="33" t="s">
        <v>71</v>
      </c>
      <c r="B605" s="99">
        <v>14</v>
      </c>
      <c r="C605" s="99">
        <v>8</v>
      </c>
      <c r="D605" s="100" t="s">
        <v>177</v>
      </c>
      <c r="E605" s="99">
        <v>0</v>
      </c>
      <c r="F605" s="99">
        <v>8</v>
      </c>
      <c r="G605" s="99">
        <v>2</v>
      </c>
      <c r="H605" s="99">
        <v>2</v>
      </c>
      <c r="I605" s="99">
        <v>10</v>
      </c>
      <c r="J605" s="101">
        <v>0</v>
      </c>
      <c r="K605" s="101">
        <v>1</v>
      </c>
      <c r="L605" s="101">
        <v>17</v>
      </c>
      <c r="M605" s="101">
        <v>4</v>
      </c>
      <c r="N605" s="101">
        <v>0</v>
      </c>
      <c r="O605" s="171" t="s">
        <v>241</v>
      </c>
      <c r="P605" s="170" t="s">
        <v>230</v>
      </c>
      <c r="Q605" s="67">
        <f t="shared" si="145"/>
        <v>22</v>
      </c>
      <c r="R605" s="67">
        <f t="shared" si="146"/>
        <v>22</v>
      </c>
      <c r="S605" s="67">
        <f t="shared" si="153"/>
        <v>22</v>
      </c>
    </row>
    <row r="606" spans="1:19" ht="38.25">
      <c r="A606" s="68" t="s">
        <v>370</v>
      </c>
      <c r="B606" s="99">
        <v>10</v>
      </c>
      <c r="C606" s="99">
        <v>5</v>
      </c>
      <c r="D606" s="100" t="s">
        <v>177</v>
      </c>
      <c r="E606" s="99">
        <v>0</v>
      </c>
      <c r="F606" s="99">
        <v>7</v>
      </c>
      <c r="G606" s="99">
        <v>1</v>
      </c>
      <c r="H606" s="99">
        <v>0</v>
      </c>
      <c r="I606" s="99">
        <v>7</v>
      </c>
      <c r="J606" s="101">
        <v>0</v>
      </c>
      <c r="K606" s="101">
        <v>1</v>
      </c>
      <c r="L606" s="101">
        <v>11</v>
      </c>
      <c r="M606" s="101">
        <v>3</v>
      </c>
      <c r="N606" s="101">
        <v>0</v>
      </c>
      <c r="O606" s="171"/>
      <c r="P606" s="170"/>
      <c r="Q606" s="67">
        <f t="shared" si="145"/>
        <v>15</v>
      </c>
      <c r="R606" s="67">
        <f t="shared" si="146"/>
        <v>15</v>
      </c>
      <c r="S606" s="67">
        <f t="shared" si="153"/>
        <v>15</v>
      </c>
    </row>
    <row r="607" spans="1:19" ht="25.5">
      <c r="A607" s="33" t="s">
        <v>71</v>
      </c>
      <c r="B607" s="99">
        <v>14</v>
      </c>
      <c r="C607" s="99">
        <v>6</v>
      </c>
      <c r="D607" s="100" t="s">
        <v>177</v>
      </c>
      <c r="E607" s="99">
        <v>1</v>
      </c>
      <c r="F607" s="99">
        <v>4</v>
      </c>
      <c r="G607" s="99">
        <v>6</v>
      </c>
      <c r="H607" s="99">
        <v>1</v>
      </c>
      <c r="I607" s="99">
        <v>8</v>
      </c>
      <c r="J607" s="101">
        <v>0</v>
      </c>
      <c r="K607" s="101">
        <v>1</v>
      </c>
      <c r="L607" s="101">
        <v>13</v>
      </c>
      <c r="M607" s="101">
        <v>6</v>
      </c>
      <c r="N607" s="101">
        <v>0</v>
      </c>
      <c r="O607" s="171" t="s">
        <v>679</v>
      </c>
      <c r="P607" s="170" t="s">
        <v>230</v>
      </c>
      <c r="Q607" s="67">
        <f t="shared" si="145"/>
        <v>20</v>
      </c>
      <c r="R607" s="67">
        <f t="shared" si="146"/>
        <v>20</v>
      </c>
      <c r="S607" s="67">
        <f t="shared" si="153"/>
        <v>20</v>
      </c>
    </row>
    <row r="608" spans="1:19" ht="38.25">
      <c r="A608" s="68" t="s">
        <v>370</v>
      </c>
      <c r="B608" s="99">
        <v>8</v>
      </c>
      <c r="C608" s="99">
        <v>7</v>
      </c>
      <c r="D608" s="100" t="s">
        <v>177</v>
      </c>
      <c r="E608" s="99">
        <v>1</v>
      </c>
      <c r="F608" s="99">
        <v>3</v>
      </c>
      <c r="G608" s="99">
        <v>6</v>
      </c>
      <c r="H608" s="99">
        <v>1</v>
      </c>
      <c r="I608" s="99">
        <v>4</v>
      </c>
      <c r="J608" s="101">
        <v>0</v>
      </c>
      <c r="K608" s="101">
        <v>1</v>
      </c>
      <c r="L608" s="101">
        <v>10</v>
      </c>
      <c r="M608" s="101">
        <v>4</v>
      </c>
      <c r="N608" s="101">
        <v>0</v>
      </c>
      <c r="O608" s="171"/>
      <c r="P608" s="170"/>
      <c r="Q608" s="67">
        <f t="shared" si="145"/>
        <v>15</v>
      </c>
      <c r="R608" s="67">
        <f t="shared" si="146"/>
        <v>15</v>
      </c>
      <c r="S608" s="67">
        <f t="shared" si="153"/>
        <v>15</v>
      </c>
    </row>
    <row r="609" spans="1:19" ht="25.5">
      <c r="A609" s="33" t="s">
        <v>71</v>
      </c>
      <c r="B609" s="99">
        <v>27</v>
      </c>
      <c r="C609" s="99">
        <v>18</v>
      </c>
      <c r="D609" s="100" t="s">
        <v>177</v>
      </c>
      <c r="E609" s="99">
        <v>2</v>
      </c>
      <c r="F609" s="99">
        <v>8</v>
      </c>
      <c r="G609" s="99">
        <v>9</v>
      </c>
      <c r="H609" s="99">
        <v>1</v>
      </c>
      <c r="I609" s="99">
        <v>25</v>
      </c>
      <c r="J609" s="101">
        <v>0</v>
      </c>
      <c r="K609" s="101">
        <v>0</v>
      </c>
      <c r="L609" s="101">
        <v>32</v>
      </c>
      <c r="M609" s="101">
        <v>13</v>
      </c>
      <c r="N609" s="101">
        <v>0</v>
      </c>
      <c r="O609" s="171" t="s">
        <v>680</v>
      </c>
      <c r="P609" s="170" t="s">
        <v>230</v>
      </c>
      <c r="Q609" s="67">
        <f t="shared" si="145"/>
        <v>45</v>
      </c>
      <c r="R609" s="67">
        <f t="shared" si="146"/>
        <v>45</v>
      </c>
      <c r="S609" s="67">
        <f t="shared" si="153"/>
        <v>45</v>
      </c>
    </row>
    <row r="610" spans="1:19" ht="38.25">
      <c r="A610" s="68" t="s">
        <v>370</v>
      </c>
      <c r="B610" s="99">
        <v>26</v>
      </c>
      <c r="C610" s="99">
        <v>16</v>
      </c>
      <c r="D610" s="100" t="s">
        <v>177</v>
      </c>
      <c r="E610" s="99">
        <v>1</v>
      </c>
      <c r="F610" s="99">
        <v>3</v>
      </c>
      <c r="G610" s="99">
        <v>6</v>
      </c>
      <c r="H610" s="99">
        <v>2</v>
      </c>
      <c r="I610" s="99">
        <v>30</v>
      </c>
      <c r="J610" s="101">
        <v>0</v>
      </c>
      <c r="K610" s="101">
        <v>0</v>
      </c>
      <c r="L610" s="101">
        <v>27</v>
      </c>
      <c r="M610" s="101">
        <v>15</v>
      </c>
      <c r="N610" s="101">
        <v>0</v>
      </c>
      <c r="O610" s="171"/>
      <c r="P610" s="170"/>
      <c r="Q610" s="67">
        <f t="shared" si="145"/>
        <v>42</v>
      </c>
      <c r="R610" s="67">
        <f t="shared" si="146"/>
        <v>42</v>
      </c>
      <c r="S610" s="67">
        <f t="shared" si="153"/>
        <v>42</v>
      </c>
    </row>
    <row r="611" spans="1:19" ht="25.5">
      <c r="A611" s="33" t="s">
        <v>71</v>
      </c>
      <c r="B611" s="99">
        <v>67</v>
      </c>
      <c r="C611" s="99">
        <v>60</v>
      </c>
      <c r="D611" s="100" t="s">
        <v>177</v>
      </c>
      <c r="E611" s="101">
        <v>7</v>
      </c>
      <c r="F611" s="101">
        <v>29</v>
      </c>
      <c r="G611" s="101">
        <v>34</v>
      </c>
      <c r="H611" s="101">
        <v>7</v>
      </c>
      <c r="I611" s="101">
        <v>50</v>
      </c>
      <c r="J611" s="101">
        <v>0</v>
      </c>
      <c r="K611" s="101">
        <v>1</v>
      </c>
      <c r="L611" s="101">
        <v>84</v>
      </c>
      <c r="M611" s="101">
        <v>42</v>
      </c>
      <c r="N611" s="101">
        <v>0</v>
      </c>
      <c r="O611" s="168" t="s">
        <v>716</v>
      </c>
      <c r="P611" s="170" t="s">
        <v>230</v>
      </c>
      <c r="Q611" s="67">
        <f t="shared" ref="Q611:Q612" si="157">SUM(B611:C611)</f>
        <v>127</v>
      </c>
      <c r="R611" s="67">
        <f t="shared" ref="R611:R612" si="158">SUM(E611:I611)</f>
        <v>127</v>
      </c>
      <c r="S611" s="67">
        <f t="shared" ref="S611:S612" si="159">SUM(J611:N611)</f>
        <v>127</v>
      </c>
    </row>
    <row r="612" spans="1:19" ht="38.25">
      <c r="A612" s="68" t="s">
        <v>370</v>
      </c>
      <c r="B612" s="99">
        <v>45</v>
      </c>
      <c r="C612" s="99">
        <v>45</v>
      </c>
      <c r="D612" s="100" t="s">
        <v>177</v>
      </c>
      <c r="E612" s="101">
        <v>2</v>
      </c>
      <c r="F612" s="101">
        <v>27</v>
      </c>
      <c r="G612" s="101">
        <v>36</v>
      </c>
      <c r="H612" s="101">
        <v>6</v>
      </c>
      <c r="I612" s="101">
        <v>19</v>
      </c>
      <c r="J612" s="101">
        <v>0</v>
      </c>
      <c r="K612" s="101">
        <v>0</v>
      </c>
      <c r="L612" s="101">
        <v>64</v>
      </c>
      <c r="M612" s="101">
        <v>26</v>
      </c>
      <c r="N612" s="101">
        <v>0</v>
      </c>
      <c r="O612" s="169"/>
      <c r="P612" s="170"/>
      <c r="Q612" s="67">
        <f t="shared" si="157"/>
        <v>90</v>
      </c>
      <c r="R612" s="67">
        <f t="shared" si="158"/>
        <v>90</v>
      </c>
      <c r="S612" s="67">
        <f t="shared" si="159"/>
        <v>90</v>
      </c>
    </row>
    <row r="613" spans="1:19" ht="25.5">
      <c r="A613" s="33" t="s">
        <v>71</v>
      </c>
      <c r="B613" s="99">
        <v>71</v>
      </c>
      <c r="C613" s="99">
        <v>82</v>
      </c>
      <c r="D613" s="100" t="s">
        <v>177</v>
      </c>
      <c r="E613" s="99">
        <v>2</v>
      </c>
      <c r="F613" s="99">
        <v>58</v>
      </c>
      <c r="G613" s="99">
        <v>37</v>
      </c>
      <c r="H613" s="99">
        <v>5</v>
      </c>
      <c r="I613" s="99">
        <v>51</v>
      </c>
      <c r="J613" s="101">
        <v>0</v>
      </c>
      <c r="K613" s="101">
        <v>94</v>
      </c>
      <c r="L613" s="101">
        <v>46</v>
      </c>
      <c r="M613" s="101">
        <v>13</v>
      </c>
      <c r="N613" s="101">
        <v>0</v>
      </c>
      <c r="O613" s="171" t="s">
        <v>325</v>
      </c>
      <c r="P613" s="170" t="s">
        <v>231</v>
      </c>
      <c r="Q613" s="67">
        <f t="shared" si="145"/>
        <v>153</v>
      </c>
      <c r="R613" s="67">
        <f t="shared" si="146"/>
        <v>153</v>
      </c>
      <c r="S613" s="67">
        <f t="shared" si="153"/>
        <v>153</v>
      </c>
    </row>
    <row r="614" spans="1:19" ht="38.25">
      <c r="A614" s="68" t="s">
        <v>370</v>
      </c>
      <c r="B614" s="99">
        <v>61</v>
      </c>
      <c r="C614" s="99">
        <v>47</v>
      </c>
      <c r="D614" s="100" t="s">
        <v>177</v>
      </c>
      <c r="E614" s="99">
        <v>3</v>
      </c>
      <c r="F614" s="99">
        <v>30</v>
      </c>
      <c r="G614" s="99">
        <v>30</v>
      </c>
      <c r="H614" s="99">
        <v>12</v>
      </c>
      <c r="I614" s="99">
        <v>33</v>
      </c>
      <c r="J614" s="101">
        <v>0</v>
      </c>
      <c r="K614" s="101">
        <v>70</v>
      </c>
      <c r="L614" s="101">
        <v>31</v>
      </c>
      <c r="M614" s="101">
        <v>7</v>
      </c>
      <c r="N614" s="101">
        <v>0</v>
      </c>
      <c r="O614" s="171"/>
      <c r="P614" s="170"/>
      <c r="Q614" s="67">
        <f t="shared" si="145"/>
        <v>108</v>
      </c>
      <c r="R614" s="67">
        <f t="shared" si="146"/>
        <v>108</v>
      </c>
      <c r="S614" s="67">
        <f t="shared" si="153"/>
        <v>108</v>
      </c>
    </row>
    <row r="615" spans="1:19" ht="25.5">
      <c r="A615" s="33" t="s">
        <v>71</v>
      </c>
      <c r="B615" s="99">
        <v>39</v>
      </c>
      <c r="C615" s="99">
        <v>35</v>
      </c>
      <c r="D615" s="100" t="s">
        <v>177</v>
      </c>
      <c r="E615" s="99">
        <v>2</v>
      </c>
      <c r="F615" s="99">
        <v>13</v>
      </c>
      <c r="G615" s="99">
        <v>24</v>
      </c>
      <c r="H615" s="99">
        <v>4</v>
      </c>
      <c r="I615" s="99">
        <v>31</v>
      </c>
      <c r="J615" s="101">
        <v>0</v>
      </c>
      <c r="K615" s="101">
        <v>0</v>
      </c>
      <c r="L615" s="101">
        <v>19</v>
      </c>
      <c r="M615" s="101">
        <v>55</v>
      </c>
      <c r="N615" s="101">
        <v>0</v>
      </c>
      <c r="O615" s="171" t="s">
        <v>429</v>
      </c>
      <c r="P615" s="170" t="s">
        <v>231</v>
      </c>
      <c r="Q615" s="67">
        <f t="shared" si="145"/>
        <v>74</v>
      </c>
      <c r="R615" s="67">
        <f t="shared" si="146"/>
        <v>74</v>
      </c>
      <c r="S615" s="67">
        <f t="shared" si="153"/>
        <v>74</v>
      </c>
    </row>
    <row r="616" spans="1:19" ht="38.25">
      <c r="A616" s="68" t="s">
        <v>370</v>
      </c>
      <c r="B616" s="99">
        <v>31</v>
      </c>
      <c r="C616" s="99">
        <v>42</v>
      </c>
      <c r="D616" s="100" t="s">
        <v>177</v>
      </c>
      <c r="E616" s="99">
        <v>2</v>
      </c>
      <c r="F616" s="99">
        <v>18</v>
      </c>
      <c r="G616" s="99">
        <v>23</v>
      </c>
      <c r="H616" s="99">
        <v>5</v>
      </c>
      <c r="I616" s="99">
        <v>25</v>
      </c>
      <c r="J616" s="101">
        <v>0</v>
      </c>
      <c r="K616" s="101">
        <v>0</v>
      </c>
      <c r="L616" s="101">
        <v>18</v>
      </c>
      <c r="M616" s="101">
        <v>55</v>
      </c>
      <c r="N616" s="101">
        <v>0</v>
      </c>
      <c r="O616" s="171"/>
      <c r="P616" s="170"/>
      <c r="Q616" s="67">
        <f t="shared" si="145"/>
        <v>73</v>
      </c>
      <c r="R616" s="67">
        <f t="shared" si="146"/>
        <v>73</v>
      </c>
      <c r="S616" s="67">
        <f t="shared" si="153"/>
        <v>73</v>
      </c>
    </row>
    <row r="617" spans="1:19" ht="25.5">
      <c r="A617" s="33" t="s">
        <v>71</v>
      </c>
      <c r="B617" s="99">
        <v>20</v>
      </c>
      <c r="C617" s="99">
        <v>40</v>
      </c>
      <c r="D617" s="100" t="s">
        <v>177</v>
      </c>
      <c r="E617" s="99">
        <v>0</v>
      </c>
      <c r="F617" s="99">
        <v>14</v>
      </c>
      <c r="G617" s="99">
        <v>15</v>
      </c>
      <c r="H617" s="99">
        <v>3</v>
      </c>
      <c r="I617" s="99">
        <v>28</v>
      </c>
      <c r="J617" s="101">
        <v>11</v>
      </c>
      <c r="K617" s="101">
        <v>5</v>
      </c>
      <c r="L617" s="101">
        <v>29</v>
      </c>
      <c r="M617" s="101">
        <v>15</v>
      </c>
      <c r="N617" s="101">
        <v>0</v>
      </c>
      <c r="O617" s="171" t="s">
        <v>274</v>
      </c>
      <c r="P617" s="170" t="s">
        <v>231</v>
      </c>
      <c r="Q617" s="67">
        <f t="shared" si="145"/>
        <v>60</v>
      </c>
      <c r="R617" s="67">
        <f t="shared" si="146"/>
        <v>60</v>
      </c>
      <c r="S617" s="67">
        <f t="shared" si="153"/>
        <v>60</v>
      </c>
    </row>
    <row r="618" spans="1:19" ht="38.25">
      <c r="A618" s="68" t="s">
        <v>370</v>
      </c>
      <c r="B618" s="99">
        <v>19</v>
      </c>
      <c r="C618" s="99">
        <v>28</v>
      </c>
      <c r="D618" s="100" t="s">
        <v>177</v>
      </c>
      <c r="E618" s="99">
        <v>0</v>
      </c>
      <c r="F618" s="99">
        <v>11</v>
      </c>
      <c r="G618" s="99">
        <v>14</v>
      </c>
      <c r="H618" s="99">
        <v>3</v>
      </c>
      <c r="I618" s="99">
        <v>19</v>
      </c>
      <c r="J618" s="101">
        <v>7</v>
      </c>
      <c r="K618" s="101">
        <v>2</v>
      </c>
      <c r="L618" s="101">
        <v>30</v>
      </c>
      <c r="M618" s="101">
        <v>8</v>
      </c>
      <c r="N618" s="101">
        <v>0</v>
      </c>
      <c r="O618" s="171"/>
      <c r="P618" s="170"/>
      <c r="Q618" s="67">
        <f t="shared" si="145"/>
        <v>47</v>
      </c>
      <c r="R618" s="67">
        <f t="shared" si="146"/>
        <v>47</v>
      </c>
      <c r="S618" s="67">
        <f t="shared" si="153"/>
        <v>47</v>
      </c>
    </row>
    <row r="619" spans="1:19" ht="25.5">
      <c r="A619" s="33" t="s">
        <v>71</v>
      </c>
      <c r="B619" s="99">
        <v>24</v>
      </c>
      <c r="C619" s="99">
        <v>22</v>
      </c>
      <c r="D619" s="100" t="s">
        <v>177</v>
      </c>
      <c r="E619" s="99">
        <v>0</v>
      </c>
      <c r="F619" s="99">
        <v>15</v>
      </c>
      <c r="G619" s="99">
        <v>18</v>
      </c>
      <c r="H619" s="99">
        <v>3</v>
      </c>
      <c r="I619" s="99">
        <v>10</v>
      </c>
      <c r="J619" s="101">
        <v>0</v>
      </c>
      <c r="K619" s="101">
        <v>0</v>
      </c>
      <c r="L619" s="101">
        <v>41</v>
      </c>
      <c r="M619" s="101">
        <v>5</v>
      </c>
      <c r="N619" s="101">
        <v>0</v>
      </c>
      <c r="O619" s="171" t="s">
        <v>553</v>
      </c>
      <c r="P619" s="170" t="s">
        <v>232</v>
      </c>
      <c r="Q619" s="67">
        <f t="shared" si="145"/>
        <v>46</v>
      </c>
      <c r="R619" s="67">
        <f t="shared" si="146"/>
        <v>46</v>
      </c>
      <c r="S619" s="67">
        <f t="shared" si="153"/>
        <v>46</v>
      </c>
    </row>
    <row r="620" spans="1:19" ht="38.25">
      <c r="A620" s="68" t="s">
        <v>370</v>
      </c>
      <c r="B620" s="99">
        <v>40</v>
      </c>
      <c r="C620" s="99">
        <v>37</v>
      </c>
      <c r="D620" s="100" t="s">
        <v>177</v>
      </c>
      <c r="E620" s="99">
        <v>0</v>
      </c>
      <c r="F620" s="99">
        <v>22</v>
      </c>
      <c r="G620" s="99">
        <v>31</v>
      </c>
      <c r="H620" s="99">
        <v>1</v>
      </c>
      <c r="I620" s="99">
        <v>23</v>
      </c>
      <c r="J620" s="101">
        <v>0</v>
      </c>
      <c r="K620" s="101">
        <v>0</v>
      </c>
      <c r="L620" s="101">
        <v>64</v>
      </c>
      <c r="M620" s="101">
        <v>13</v>
      </c>
      <c r="N620" s="101">
        <v>0</v>
      </c>
      <c r="O620" s="171"/>
      <c r="P620" s="170"/>
      <c r="Q620" s="67">
        <f t="shared" si="145"/>
        <v>77</v>
      </c>
      <c r="R620" s="67">
        <f t="shared" si="146"/>
        <v>77</v>
      </c>
      <c r="S620" s="67">
        <f t="shared" si="153"/>
        <v>77</v>
      </c>
    </row>
    <row r="621" spans="1:19" ht="25.5">
      <c r="A621" s="33" t="s">
        <v>71</v>
      </c>
      <c r="B621" s="99">
        <v>14</v>
      </c>
      <c r="C621" s="99">
        <v>16</v>
      </c>
      <c r="D621" s="100" t="s">
        <v>177</v>
      </c>
      <c r="E621" s="99">
        <v>2</v>
      </c>
      <c r="F621" s="99">
        <v>9</v>
      </c>
      <c r="G621" s="99">
        <v>11</v>
      </c>
      <c r="H621" s="99">
        <v>1</v>
      </c>
      <c r="I621" s="99">
        <v>7</v>
      </c>
      <c r="J621" s="101">
        <v>0</v>
      </c>
      <c r="K621" s="101">
        <v>0</v>
      </c>
      <c r="L621" s="101">
        <v>6</v>
      </c>
      <c r="M621" s="101">
        <v>24</v>
      </c>
      <c r="N621" s="101">
        <v>0</v>
      </c>
      <c r="O621" s="171" t="s">
        <v>556</v>
      </c>
      <c r="P621" s="170" t="s">
        <v>232</v>
      </c>
      <c r="Q621" s="67">
        <f t="shared" si="145"/>
        <v>30</v>
      </c>
      <c r="R621" s="67">
        <f t="shared" si="146"/>
        <v>30</v>
      </c>
      <c r="S621" s="67">
        <f t="shared" si="153"/>
        <v>30</v>
      </c>
    </row>
    <row r="622" spans="1:19" ht="38.25">
      <c r="A622" s="68" t="s">
        <v>370</v>
      </c>
      <c r="B622" s="99">
        <v>11</v>
      </c>
      <c r="C622" s="99">
        <v>24</v>
      </c>
      <c r="D622" s="100" t="s">
        <v>177</v>
      </c>
      <c r="E622" s="99">
        <v>6</v>
      </c>
      <c r="F622" s="99">
        <v>12</v>
      </c>
      <c r="G622" s="99">
        <v>12</v>
      </c>
      <c r="H622" s="99">
        <v>1</v>
      </c>
      <c r="I622" s="99">
        <v>4</v>
      </c>
      <c r="J622" s="101">
        <v>0</v>
      </c>
      <c r="K622" s="101">
        <v>0</v>
      </c>
      <c r="L622" s="101">
        <v>6</v>
      </c>
      <c r="M622" s="101">
        <v>29</v>
      </c>
      <c r="N622" s="101">
        <v>0</v>
      </c>
      <c r="O622" s="171"/>
      <c r="P622" s="170"/>
      <c r="Q622" s="67">
        <f t="shared" si="145"/>
        <v>35</v>
      </c>
      <c r="R622" s="67">
        <f t="shared" si="146"/>
        <v>35</v>
      </c>
      <c r="S622" s="67">
        <f t="shared" si="153"/>
        <v>35</v>
      </c>
    </row>
    <row r="623" spans="1:19" ht="25.5">
      <c r="A623" s="33" t="s">
        <v>71</v>
      </c>
      <c r="B623" s="99">
        <v>81</v>
      </c>
      <c r="C623" s="99">
        <v>91</v>
      </c>
      <c r="D623" s="100" t="s">
        <v>177</v>
      </c>
      <c r="E623" s="99">
        <v>7</v>
      </c>
      <c r="F623" s="99">
        <v>55</v>
      </c>
      <c r="G623" s="99">
        <v>59</v>
      </c>
      <c r="H623" s="99">
        <v>6</v>
      </c>
      <c r="I623" s="99">
        <v>45</v>
      </c>
      <c r="J623" s="101">
        <v>0</v>
      </c>
      <c r="K623" s="101">
        <v>1</v>
      </c>
      <c r="L623" s="101">
        <v>145</v>
      </c>
      <c r="M623" s="101">
        <v>26</v>
      </c>
      <c r="N623" s="101">
        <v>0</v>
      </c>
      <c r="O623" s="171" t="s">
        <v>326</v>
      </c>
      <c r="P623" s="170" t="s">
        <v>232</v>
      </c>
      <c r="Q623" s="67">
        <f t="shared" si="145"/>
        <v>172</v>
      </c>
      <c r="R623" s="67">
        <f t="shared" si="146"/>
        <v>172</v>
      </c>
      <c r="S623" s="67">
        <f t="shared" si="153"/>
        <v>172</v>
      </c>
    </row>
    <row r="624" spans="1:19" ht="38.25">
      <c r="A624" s="68" t="s">
        <v>370</v>
      </c>
      <c r="B624" s="99">
        <v>38</v>
      </c>
      <c r="C624" s="99">
        <v>75</v>
      </c>
      <c r="D624" s="100" t="s">
        <v>177</v>
      </c>
      <c r="E624" s="99">
        <v>2</v>
      </c>
      <c r="F624" s="99">
        <v>34</v>
      </c>
      <c r="G624" s="99">
        <v>45</v>
      </c>
      <c r="H624" s="99">
        <v>3</v>
      </c>
      <c r="I624" s="99">
        <v>29</v>
      </c>
      <c r="J624" s="101">
        <v>0</v>
      </c>
      <c r="K624" s="101">
        <v>1</v>
      </c>
      <c r="L624" s="101">
        <v>99</v>
      </c>
      <c r="M624" s="101">
        <v>13</v>
      </c>
      <c r="N624" s="101">
        <v>0</v>
      </c>
      <c r="O624" s="171"/>
      <c r="P624" s="170"/>
      <c r="Q624" s="67">
        <f t="shared" si="145"/>
        <v>113</v>
      </c>
      <c r="R624" s="67">
        <f t="shared" si="146"/>
        <v>113</v>
      </c>
      <c r="S624" s="67">
        <f t="shared" si="153"/>
        <v>113</v>
      </c>
    </row>
    <row r="625" spans="1:19" ht="31.5" customHeight="1">
      <c r="A625" s="33" t="s">
        <v>71</v>
      </c>
      <c r="B625" s="99">
        <v>38</v>
      </c>
      <c r="C625" s="99">
        <v>20</v>
      </c>
      <c r="D625" s="100" t="s">
        <v>177</v>
      </c>
      <c r="E625" s="99">
        <v>1</v>
      </c>
      <c r="F625" s="99">
        <v>6</v>
      </c>
      <c r="G625" s="99">
        <v>11</v>
      </c>
      <c r="H625" s="99">
        <v>0</v>
      </c>
      <c r="I625" s="99">
        <v>40</v>
      </c>
      <c r="J625" s="106">
        <v>0</v>
      </c>
      <c r="K625" s="106">
        <v>0</v>
      </c>
      <c r="L625" s="106">
        <v>48</v>
      </c>
      <c r="M625" s="106">
        <v>10</v>
      </c>
      <c r="N625" s="106">
        <v>0</v>
      </c>
      <c r="O625" s="171" t="s">
        <v>564</v>
      </c>
      <c r="P625" s="170" t="s">
        <v>232</v>
      </c>
      <c r="Q625" s="67">
        <f t="shared" si="145"/>
        <v>58</v>
      </c>
      <c r="R625" s="67">
        <f t="shared" si="146"/>
        <v>58</v>
      </c>
      <c r="S625" s="67">
        <f t="shared" si="153"/>
        <v>58</v>
      </c>
    </row>
    <row r="626" spans="1:19" ht="38.25">
      <c r="A626" s="68" t="s">
        <v>370</v>
      </c>
      <c r="B626" s="99">
        <v>51</v>
      </c>
      <c r="C626" s="99">
        <v>27</v>
      </c>
      <c r="D626" s="100" t="s">
        <v>177</v>
      </c>
      <c r="E626" s="99">
        <v>2</v>
      </c>
      <c r="F626" s="99">
        <v>11</v>
      </c>
      <c r="G626" s="99">
        <v>19</v>
      </c>
      <c r="H626" s="99">
        <v>0</v>
      </c>
      <c r="I626" s="99">
        <v>46</v>
      </c>
      <c r="J626" s="101">
        <v>0</v>
      </c>
      <c r="K626" s="101">
        <v>0</v>
      </c>
      <c r="L626" s="101">
        <v>70</v>
      </c>
      <c r="M626" s="101">
        <v>8</v>
      </c>
      <c r="N626" s="101">
        <v>0</v>
      </c>
      <c r="O626" s="171"/>
      <c r="P626" s="170"/>
      <c r="Q626" s="67">
        <f t="shared" si="145"/>
        <v>78</v>
      </c>
      <c r="R626" s="67">
        <f t="shared" si="146"/>
        <v>78</v>
      </c>
      <c r="S626" s="67">
        <f t="shared" si="153"/>
        <v>78</v>
      </c>
    </row>
    <row r="627" spans="1:19" ht="25.5">
      <c r="A627" s="33" t="s">
        <v>71</v>
      </c>
      <c r="B627" s="99">
        <v>20</v>
      </c>
      <c r="C627" s="99">
        <v>35</v>
      </c>
      <c r="D627" s="100" t="s">
        <v>177</v>
      </c>
      <c r="E627" s="99">
        <v>1</v>
      </c>
      <c r="F627" s="99">
        <v>19</v>
      </c>
      <c r="G627" s="99">
        <v>27</v>
      </c>
      <c r="H627" s="99">
        <v>3</v>
      </c>
      <c r="I627" s="99">
        <v>5</v>
      </c>
      <c r="J627" s="101">
        <v>0</v>
      </c>
      <c r="K627" s="101">
        <v>0</v>
      </c>
      <c r="L627" s="101">
        <v>52</v>
      </c>
      <c r="M627" s="101">
        <v>3</v>
      </c>
      <c r="N627" s="101">
        <v>0</v>
      </c>
      <c r="O627" s="171" t="s">
        <v>364</v>
      </c>
      <c r="P627" s="170" t="s">
        <v>232</v>
      </c>
      <c r="Q627" s="67">
        <f t="shared" si="145"/>
        <v>55</v>
      </c>
      <c r="R627" s="67">
        <f t="shared" si="146"/>
        <v>55</v>
      </c>
      <c r="S627" s="67">
        <f t="shared" si="153"/>
        <v>55</v>
      </c>
    </row>
    <row r="628" spans="1:19" ht="38.25">
      <c r="A628" s="68" t="s">
        <v>370</v>
      </c>
      <c r="B628" s="99">
        <v>23</v>
      </c>
      <c r="C628" s="99">
        <v>32</v>
      </c>
      <c r="D628" s="100" t="s">
        <v>177</v>
      </c>
      <c r="E628" s="99">
        <v>0</v>
      </c>
      <c r="F628" s="99">
        <v>23</v>
      </c>
      <c r="G628" s="99">
        <v>27</v>
      </c>
      <c r="H628" s="99">
        <v>3</v>
      </c>
      <c r="I628" s="99">
        <v>2</v>
      </c>
      <c r="J628" s="101">
        <v>0</v>
      </c>
      <c r="K628" s="101">
        <v>0</v>
      </c>
      <c r="L628" s="101">
        <v>54</v>
      </c>
      <c r="M628" s="101">
        <v>1</v>
      </c>
      <c r="N628" s="101">
        <v>0</v>
      </c>
      <c r="O628" s="171"/>
      <c r="P628" s="170"/>
      <c r="Q628" s="67">
        <f t="shared" si="145"/>
        <v>55</v>
      </c>
      <c r="R628" s="67">
        <f t="shared" si="146"/>
        <v>55</v>
      </c>
      <c r="S628" s="67">
        <f t="shared" si="153"/>
        <v>55</v>
      </c>
    </row>
    <row r="629" spans="1:19" ht="25.5">
      <c r="A629" s="33" t="s">
        <v>71</v>
      </c>
      <c r="B629" s="99">
        <v>48</v>
      </c>
      <c r="C629" s="99">
        <v>8</v>
      </c>
      <c r="D629" s="100" t="s">
        <v>177</v>
      </c>
      <c r="E629" s="99">
        <v>0</v>
      </c>
      <c r="F629" s="99">
        <v>4</v>
      </c>
      <c r="G629" s="99">
        <v>4</v>
      </c>
      <c r="H629" s="99">
        <v>1</v>
      </c>
      <c r="I629" s="99">
        <v>47</v>
      </c>
      <c r="J629" s="101">
        <v>0</v>
      </c>
      <c r="K629" s="101">
        <v>0</v>
      </c>
      <c r="L629" s="101">
        <v>46</v>
      </c>
      <c r="M629" s="101">
        <v>10</v>
      </c>
      <c r="N629" s="101">
        <v>0</v>
      </c>
      <c r="O629" s="171" t="s">
        <v>602</v>
      </c>
      <c r="P629" s="170" t="s">
        <v>232</v>
      </c>
      <c r="Q629" s="67">
        <f t="shared" si="145"/>
        <v>56</v>
      </c>
      <c r="R629" s="67">
        <f t="shared" si="146"/>
        <v>56</v>
      </c>
      <c r="S629" s="67">
        <f t="shared" si="153"/>
        <v>56</v>
      </c>
    </row>
    <row r="630" spans="1:19" ht="38.25">
      <c r="A630" s="68" t="s">
        <v>370</v>
      </c>
      <c r="B630" s="99">
        <v>9</v>
      </c>
      <c r="C630" s="99">
        <v>4</v>
      </c>
      <c r="D630" s="100" t="s">
        <v>177</v>
      </c>
      <c r="E630" s="99">
        <v>0</v>
      </c>
      <c r="F630" s="99">
        <v>6</v>
      </c>
      <c r="G630" s="99">
        <v>5</v>
      </c>
      <c r="H630" s="99">
        <v>0</v>
      </c>
      <c r="I630" s="99">
        <v>2</v>
      </c>
      <c r="J630" s="101">
        <v>0</v>
      </c>
      <c r="K630" s="101">
        <v>0</v>
      </c>
      <c r="L630" s="101">
        <v>4</v>
      </c>
      <c r="M630" s="101">
        <v>9</v>
      </c>
      <c r="N630" s="101">
        <v>0</v>
      </c>
      <c r="O630" s="171"/>
      <c r="P630" s="170"/>
      <c r="Q630" s="67">
        <f t="shared" si="145"/>
        <v>13</v>
      </c>
      <c r="R630" s="67">
        <f t="shared" si="146"/>
        <v>13</v>
      </c>
      <c r="S630" s="67">
        <f t="shared" si="153"/>
        <v>13</v>
      </c>
    </row>
    <row r="631" spans="1:19" ht="25.5">
      <c r="A631" s="33" t="s">
        <v>71</v>
      </c>
      <c r="B631" s="99">
        <v>48</v>
      </c>
      <c r="C631" s="99">
        <v>40</v>
      </c>
      <c r="D631" s="100" t="s">
        <v>177</v>
      </c>
      <c r="E631" s="99">
        <v>0</v>
      </c>
      <c r="F631" s="99">
        <v>24</v>
      </c>
      <c r="G631" s="99">
        <v>29</v>
      </c>
      <c r="H631" s="99">
        <v>7</v>
      </c>
      <c r="I631" s="99">
        <v>28</v>
      </c>
      <c r="J631" s="101">
        <v>0</v>
      </c>
      <c r="K631" s="101">
        <v>0</v>
      </c>
      <c r="L631" s="101">
        <v>35</v>
      </c>
      <c r="M631" s="101">
        <v>53</v>
      </c>
      <c r="N631" s="101">
        <v>0</v>
      </c>
      <c r="O631" s="171" t="s">
        <v>766</v>
      </c>
      <c r="P631" s="170" t="s">
        <v>232</v>
      </c>
      <c r="Q631" s="67">
        <f t="shared" si="145"/>
        <v>88</v>
      </c>
      <c r="R631" s="67">
        <f t="shared" si="146"/>
        <v>88</v>
      </c>
      <c r="S631" s="67">
        <f t="shared" si="153"/>
        <v>88</v>
      </c>
    </row>
    <row r="632" spans="1:19" ht="38.25">
      <c r="A632" s="68" t="s">
        <v>370</v>
      </c>
      <c r="B632" s="99">
        <v>40</v>
      </c>
      <c r="C632" s="99">
        <v>33</v>
      </c>
      <c r="D632" s="100" t="s">
        <v>177</v>
      </c>
      <c r="E632" s="99">
        <v>0</v>
      </c>
      <c r="F632" s="99">
        <v>24</v>
      </c>
      <c r="G632" s="99">
        <v>22</v>
      </c>
      <c r="H632" s="99">
        <v>4</v>
      </c>
      <c r="I632" s="99">
        <v>23</v>
      </c>
      <c r="J632" s="101">
        <v>0</v>
      </c>
      <c r="K632" s="101">
        <v>0</v>
      </c>
      <c r="L632" s="101">
        <v>23</v>
      </c>
      <c r="M632" s="101">
        <v>50</v>
      </c>
      <c r="N632" s="101">
        <v>0</v>
      </c>
      <c r="O632" s="171"/>
      <c r="P632" s="170"/>
      <c r="Q632" s="67">
        <f t="shared" si="145"/>
        <v>73</v>
      </c>
      <c r="R632" s="67">
        <f t="shared" si="146"/>
        <v>73</v>
      </c>
      <c r="S632" s="67">
        <f t="shared" si="153"/>
        <v>73</v>
      </c>
    </row>
    <row r="633" spans="1:19" ht="25.5">
      <c r="A633" s="33" t="s">
        <v>71</v>
      </c>
      <c r="B633" s="99">
        <v>43</v>
      </c>
      <c r="C633" s="99">
        <v>46</v>
      </c>
      <c r="D633" s="100" t="s">
        <v>177</v>
      </c>
      <c r="E633" s="99">
        <v>0</v>
      </c>
      <c r="F633" s="99">
        <v>17</v>
      </c>
      <c r="G633" s="99">
        <v>17</v>
      </c>
      <c r="H633" s="99">
        <v>5</v>
      </c>
      <c r="I633" s="99">
        <v>50</v>
      </c>
      <c r="J633" s="101">
        <v>0</v>
      </c>
      <c r="K633" s="101">
        <v>0</v>
      </c>
      <c r="L633" s="101">
        <v>75</v>
      </c>
      <c r="M633" s="101">
        <v>14</v>
      </c>
      <c r="N633" s="101">
        <v>0</v>
      </c>
      <c r="O633" s="171" t="s">
        <v>681</v>
      </c>
      <c r="P633" s="170" t="s">
        <v>232</v>
      </c>
      <c r="Q633" s="67">
        <f t="shared" si="145"/>
        <v>89</v>
      </c>
      <c r="R633" s="67">
        <f t="shared" si="146"/>
        <v>89</v>
      </c>
      <c r="S633" s="67">
        <f t="shared" si="153"/>
        <v>89</v>
      </c>
    </row>
    <row r="634" spans="1:19" ht="38.25">
      <c r="A634" s="68" t="s">
        <v>370</v>
      </c>
      <c r="B634" s="99">
        <v>49</v>
      </c>
      <c r="C634" s="99">
        <v>46</v>
      </c>
      <c r="D634" s="100" t="s">
        <v>177</v>
      </c>
      <c r="E634" s="99">
        <v>0</v>
      </c>
      <c r="F634" s="99">
        <v>20</v>
      </c>
      <c r="G634" s="99">
        <v>18</v>
      </c>
      <c r="H634" s="99">
        <v>6</v>
      </c>
      <c r="I634" s="99">
        <v>51</v>
      </c>
      <c r="J634" s="101">
        <v>0</v>
      </c>
      <c r="K634" s="101">
        <v>0</v>
      </c>
      <c r="L634" s="101">
        <v>77</v>
      </c>
      <c r="M634" s="101">
        <v>18</v>
      </c>
      <c r="N634" s="101">
        <v>0</v>
      </c>
      <c r="O634" s="171"/>
      <c r="P634" s="170"/>
      <c r="Q634" s="67">
        <f t="shared" si="145"/>
        <v>95</v>
      </c>
      <c r="R634" s="67">
        <f t="shared" si="146"/>
        <v>95</v>
      </c>
      <c r="S634" s="67">
        <f t="shared" si="153"/>
        <v>95</v>
      </c>
    </row>
    <row r="635" spans="1:19" ht="25.5">
      <c r="A635" s="33" t="s">
        <v>71</v>
      </c>
      <c r="B635" s="99">
        <v>34</v>
      </c>
      <c r="C635" s="99">
        <v>37</v>
      </c>
      <c r="D635" s="100" t="s">
        <v>177</v>
      </c>
      <c r="E635" s="101">
        <v>1</v>
      </c>
      <c r="F635" s="101">
        <v>10</v>
      </c>
      <c r="G635" s="101">
        <v>16</v>
      </c>
      <c r="H635" s="101">
        <v>3</v>
      </c>
      <c r="I635" s="101">
        <v>41</v>
      </c>
      <c r="J635" s="101">
        <v>0</v>
      </c>
      <c r="K635" s="101">
        <v>0</v>
      </c>
      <c r="L635" s="101">
        <v>29</v>
      </c>
      <c r="M635" s="101">
        <v>42</v>
      </c>
      <c r="N635" s="101">
        <v>0</v>
      </c>
      <c r="O635" s="168" t="s">
        <v>715</v>
      </c>
      <c r="P635" s="170" t="s">
        <v>232</v>
      </c>
      <c r="Q635" s="67">
        <f t="shared" ref="Q635:Q636" si="160">SUM(B635:C635)</f>
        <v>71</v>
      </c>
      <c r="R635" s="67">
        <f t="shared" ref="R635:R636" si="161">SUM(E635:I635)</f>
        <v>71</v>
      </c>
      <c r="S635" s="67">
        <f t="shared" ref="S635:S636" si="162">SUM(J635:N635)</f>
        <v>71</v>
      </c>
    </row>
    <row r="636" spans="1:19" ht="38.25">
      <c r="A636" s="68" t="s">
        <v>370</v>
      </c>
      <c r="B636" s="99">
        <v>34</v>
      </c>
      <c r="C636" s="99">
        <v>33</v>
      </c>
      <c r="D636" s="100" t="s">
        <v>177</v>
      </c>
      <c r="E636" s="101">
        <v>1</v>
      </c>
      <c r="F636" s="101">
        <v>10</v>
      </c>
      <c r="G636" s="101">
        <v>13</v>
      </c>
      <c r="H636" s="101">
        <v>2</v>
      </c>
      <c r="I636" s="101">
        <v>41</v>
      </c>
      <c r="J636" s="101">
        <v>0</v>
      </c>
      <c r="K636" s="101">
        <v>0</v>
      </c>
      <c r="L636" s="101">
        <v>30</v>
      </c>
      <c r="M636" s="101">
        <v>37</v>
      </c>
      <c r="N636" s="101">
        <v>0</v>
      </c>
      <c r="O636" s="169"/>
      <c r="P636" s="170"/>
      <c r="Q636" s="67">
        <f t="shared" si="160"/>
        <v>67</v>
      </c>
      <c r="R636" s="67">
        <f t="shared" si="161"/>
        <v>67</v>
      </c>
      <c r="S636" s="67">
        <f t="shared" si="162"/>
        <v>67</v>
      </c>
    </row>
    <row r="637" spans="1:19" ht="25.5">
      <c r="A637" s="33" t="s">
        <v>71</v>
      </c>
      <c r="B637" s="99">
        <v>31</v>
      </c>
      <c r="C637" s="99">
        <v>21</v>
      </c>
      <c r="D637" s="100" t="s">
        <v>177</v>
      </c>
      <c r="E637" s="99">
        <v>0</v>
      </c>
      <c r="F637" s="99">
        <v>17</v>
      </c>
      <c r="G637" s="99">
        <v>8</v>
      </c>
      <c r="H637" s="99">
        <v>2</v>
      </c>
      <c r="I637" s="99">
        <v>25</v>
      </c>
      <c r="J637" s="101">
        <v>0</v>
      </c>
      <c r="K637" s="101">
        <v>0</v>
      </c>
      <c r="L637" s="101">
        <v>35</v>
      </c>
      <c r="M637" s="101">
        <v>17</v>
      </c>
      <c r="N637" s="101">
        <v>0</v>
      </c>
      <c r="O637" s="171" t="s">
        <v>557</v>
      </c>
      <c r="P637" s="170" t="s">
        <v>233</v>
      </c>
      <c r="Q637" s="67">
        <f t="shared" si="145"/>
        <v>52</v>
      </c>
      <c r="R637" s="67">
        <f t="shared" si="146"/>
        <v>52</v>
      </c>
      <c r="S637" s="67">
        <f t="shared" si="153"/>
        <v>52</v>
      </c>
    </row>
    <row r="638" spans="1:19" ht="38.25">
      <c r="A638" s="68" t="s">
        <v>370</v>
      </c>
      <c r="B638" s="99">
        <v>30</v>
      </c>
      <c r="C638" s="99">
        <v>19</v>
      </c>
      <c r="D638" s="100" t="s">
        <v>177</v>
      </c>
      <c r="E638" s="99">
        <v>1</v>
      </c>
      <c r="F638" s="99">
        <v>9</v>
      </c>
      <c r="G638" s="99">
        <v>12</v>
      </c>
      <c r="H638" s="99">
        <v>2</v>
      </c>
      <c r="I638" s="99">
        <v>25</v>
      </c>
      <c r="J638" s="101">
        <v>0</v>
      </c>
      <c r="K638" s="101">
        <v>0</v>
      </c>
      <c r="L638" s="101">
        <v>26</v>
      </c>
      <c r="M638" s="101">
        <v>23</v>
      </c>
      <c r="N638" s="101">
        <v>0</v>
      </c>
      <c r="O638" s="171"/>
      <c r="P638" s="170"/>
      <c r="Q638" s="67">
        <f t="shared" si="145"/>
        <v>49</v>
      </c>
      <c r="R638" s="67">
        <f t="shared" si="146"/>
        <v>49</v>
      </c>
      <c r="S638" s="67">
        <f t="shared" si="153"/>
        <v>49</v>
      </c>
    </row>
    <row r="639" spans="1:19" ht="25.5">
      <c r="A639" s="33" t="s">
        <v>71</v>
      </c>
      <c r="B639" s="99">
        <v>36</v>
      </c>
      <c r="C639" s="99">
        <v>30</v>
      </c>
      <c r="D639" s="100" t="s">
        <v>177</v>
      </c>
      <c r="E639" s="99">
        <v>3</v>
      </c>
      <c r="F639" s="99">
        <v>15</v>
      </c>
      <c r="G639" s="99">
        <v>32</v>
      </c>
      <c r="H639" s="99">
        <v>8</v>
      </c>
      <c r="I639" s="99">
        <v>8</v>
      </c>
      <c r="J639" s="101">
        <v>0</v>
      </c>
      <c r="K639" s="101">
        <v>0</v>
      </c>
      <c r="L639" s="101">
        <v>5</v>
      </c>
      <c r="M639" s="101">
        <v>61</v>
      </c>
      <c r="N639" s="101">
        <v>0</v>
      </c>
      <c r="O639" s="171" t="s">
        <v>706</v>
      </c>
      <c r="P639" s="170" t="s">
        <v>233</v>
      </c>
      <c r="Q639" s="67">
        <f t="shared" si="145"/>
        <v>66</v>
      </c>
      <c r="R639" s="67">
        <f t="shared" si="146"/>
        <v>66</v>
      </c>
      <c r="S639" s="67">
        <f t="shared" si="153"/>
        <v>66</v>
      </c>
    </row>
    <row r="640" spans="1:19" ht="38.25">
      <c r="A640" s="68" t="s">
        <v>370</v>
      </c>
      <c r="B640" s="99">
        <v>35</v>
      </c>
      <c r="C640" s="99">
        <v>41</v>
      </c>
      <c r="D640" s="100" t="s">
        <v>177</v>
      </c>
      <c r="E640" s="99">
        <v>3</v>
      </c>
      <c r="F640" s="99">
        <v>13</v>
      </c>
      <c r="G640" s="99">
        <v>39</v>
      </c>
      <c r="H640" s="99">
        <v>10</v>
      </c>
      <c r="I640" s="99">
        <v>11</v>
      </c>
      <c r="J640" s="101">
        <v>0</v>
      </c>
      <c r="K640" s="101">
        <v>0</v>
      </c>
      <c r="L640" s="101">
        <v>10</v>
      </c>
      <c r="M640" s="101">
        <v>66</v>
      </c>
      <c r="N640" s="101">
        <v>0</v>
      </c>
      <c r="O640" s="171"/>
      <c r="P640" s="170"/>
      <c r="Q640" s="67">
        <f t="shared" ref="Q640:Q690" si="163">SUM(B640:C640)</f>
        <v>76</v>
      </c>
      <c r="R640" s="67">
        <f t="shared" ref="R640:R690" si="164">SUM(E640:I640)</f>
        <v>76</v>
      </c>
      <c r="S640" s="67">
        <f t="shared" si="153"/>
        <v>76</v>
      </c>
    </row>
    <row r="641" spans="1:19" ht="25.5">
      <c r="A641" s="33" t="s">
        <v>71</v>
      </c>
      <c r="B641" s="99">
        <v>11</v>
      </c>
      <c r="C641" s="99">
        <v>24</v>
      </c>
      <c r="D641" s="100" t="s">
        <v>177</v>
      </c>
      <c r="E641" s="99">
        <v>3</v>
      </c>
      <c r="F641" s="99">
        <v>9</v>
      </c>
      <c r="G641" s="99">
        <v>15</v>
      </c>
      <c r="H641" s="99">
        <v>1</v>
      </c>
      <c r="I641" s="99">
        <v>7</v>
      </c>
      <c r="J641" s="101">
        <v>0</v>
      </c>
      <c r="K641" s="101">
        <v>0</v>
      </c>
      <c r="L641" s="101">
        <v>15</v>
      </c>
      <c r="M641" s="101">
        <v>20</v>
      </c>
      <c r="N641" s="101">
        <v>0</v>
      </c>
      <c r="O641" s="171" t="s">
        <v>682</v>
      </c>
      <c r="P641" s="170" t="s">
        <v>233</v>
      </c>
      <c r="Q641" s="67">
        <f t="shared" si="163"/>
        <v>35</v>
      </c>
      <c r="R641" s="67">
        <f t="shared" si="164"/>
        <v>35</v>
      </c>
      <c r="S641" s="67">
        <f t="shared" si="153"/>
        <v>35</v>
      </c>
    </row>
    <row r="642" spans="1:19" ht="38.25">
      <c r="A642" s="68" t="s">
        <v>370</v>
      </c>
      <c r="B642" s="99">
        <v>10</v>
      </c>
      <c r="C642" s="99">
        <v>22</v>
      </c>
      <c r="D642" s="100" t="s">
        <v>177</v>
      </c>
      <c r="E642" s="99">
        <v>2</v>
      </c>
      <c r="F642" s="99">
        <v>9</v>
      </c>
      <c r="G642" s="99">
        <v>13</v>
      </c>
      <c r="H642" s="99">
        <v>0</v>
      </c>
      <c r="I642" s="99">
        <v>8</v>
      </c>
      <c r="J642" s="101">
        <v>0</v>
      </c>
      <c r="K642" s="101">
        <v>0</v>
      </c>
      <c r="L642" s="101">
        <v>18</v>
      </c>
      <c r="M642" s="101">
        <v>14</v>
      </c>
      <c r="N642" s="101">
        <v>0</v>
      </c>
      <c r="O642" s="171"/>
      <c r="P642" s="170"/>
      <c r="Q642" s="67">
        <f t="shared" si="163"/>
        <v>32</v>
      </c>
      <c r="R642" s="67">
        <f t="shared" si="164"/>
        <v>32</v>
      </c>
      <c r="S642" s="67">
        <f t="shared" si="153"/>
        <v>32</v>
      </c>
    </row>
    <row r="643" spans="1:19" ht="25.5">
      <c r="A643" s="33" t="s">
        <v>71</v>
      </c>
      <c r="B643" s="99">
        <v>67</v>
      </c>
      <c r="C643" s="99">
        <v>68</v>
      </c>
      <c r="D643" s="100" t="s">
        <v>177</v>
      </c>
      <c r="E643" s="99">
        <v>5</v>
      </c>
      <c r="F643" s="99">
        <v>28</v>
      </c>
      <c r="G643" s="99">
        <v>44</v>
      </c>
      <c r="H643" s="99">
        <v>8</v>
      </c>
      <c r="I643" s="99">
        <v>50</v>
      </c>
      <c r="J643" s="101">
        <v>0</v>
      </c>
      <c r="K643" s="101">
        <v>0</v>
      </c>
      <c r="L643" s="101">
        <v>110</v>
      </c>
      <c r="M643" s="101">
        <v>25</v>
      </c>
      <c r="N643" s="101">
        <v>0</v>
      </c>
      <c r="O643" s="171" t="s">
        <v>683</v>
      </c>
      <c r="P643" s="170" t="s">
        <v>233</v>
      </c>
      <c r="Q643" s="67">
        <f t="shared" si="163"/>
        <v>135</v>
      </c>
      <c r="R643" s="67">
        <f t="shared" si="164"/>
        <v>135</v>
      </c>
      <c r="S643" s="67">
        <f t="shared" si="153"/>
        <v>135</v>
      </c>
    </row>
    <row r="644" spans="1:19" ht="38.25">
      <c r="A644" s="68" t="s">
        <v>370</v>
      </c>
      <c r="B644" s="99">
        <v>60</v>
      </c>
      <c r="C644" s="99">
        <v>56</v>
      </c>
      <c r="D644" s="100" t="s">
        <v>177</v>
      </c>
      <c r="E644" s="99">
        <v>4</v>
      </c>
      <c r="F644" s="99">
        <v>29</v>
      </c>
      <c r="G644" s="99">
        <v>48</v>
      </c>
      <c r="H644" s="99">
        <v>9</v>
      </c>
      <c r="I644" s="99">
        <v>26</v>
      </c>
      <c r="J644" s="101">
        <v>0</v>
      </c>
      <c r="K644" s="101">
        <v>0</v>
      </c>
      <c r="L644" s="101">
        <v>90</v>
      </c>
      <c r="M644" s="101">
        <v>26</v>
      </c>
      <c r="N644" s="101">
        <v>0</v>
      </c>
      <c r="O644" s="171"/>
      <c r="P644" s="170"/>
      <c r="Q644" s="67">
        <f t="shared" si="163"/>
        <v>116</v>
      </c>
      <c r="R644" s="67">
        <f t="shared" si="164"/>
        <v>116</v>
      </c>
      <c r="S644" s="67">
        <f t="shared" si="153"/>
        <v>116</v>
      </c>
    </row>
    <row r="645" spans="1:19" ht="25.5">
      <c r="A645" s="33" t="s">
        <v>71</v>
      </c>
      <c r="B645" s="99">
        <v>10</v>
      </c>
      <c r="C645" s="99">
        <v>12</v>
      </c>
      <c r="D645" s="100" t="s">
        <v>177</v>
      </c>
      <c r="E645" s="99">
        <v>0</v>
      </c>
      <c r="F645" s="99">
        <v>5</v>
      </c>
      <c r="G645" s="99">
        <v>7</v>
      </c>
      <c r="H645" s="99">
        <v>4</v>
      </c>
      <c r="I645" s="99">
        <v>6</v>
      </c>
      <c r="J645" s="101">
        <v>0</v>
      </c>
      <c r="K645" s="101">
        <v>0</v>
      </c>
      <c r="L645" s="101">
        <v>16</v>
      </c>
      <c r="M645" s="101">
        <v>6</v>
      </c>
      <c r="N645" s="101">
        <v>0</v>
      </c>
      <c r="O645" s="171" t="s">
        <v>684</v>
      </c>
      <c r="P645" s="170" t="s">
        <v>233</v>
      </c>
      <c r="Q645" s="67">
        <f t="shared" si="163"/>
        <v>22</v>
      </c>
      <c r="R645" s="67">
        <f t="shared" si="164"/>
        <v>22</v>
      </c>
      <c r="S645" s="67">
        <f t="shared" si="153"/>
        <v>22</v>
      </c>
    </row>
    <row r="646" spans="1:19" ht="38.25">
      <c r="A646" s="68" t="s">
        <v>370</v>
      </c>
      <c r="B646" s="99">
        <v>8</v>
      </c>
      <c r="C646" s="99">
        <v>12</v>
      </c>
      <c r="D646" s="100" t="s">
        <v>177</v>
      </c>
      <c r="E646" s="99">
        <v>0</v>
      </c>
      <c r="F646" s="99">
        <v>3</v>
      </c>
      <c r="G646" s="99">
        <v>7</v>
      </c>
      <c r="H646" s="99">
        <v>3</v>
      </c>
      <c r="I646" s="99">
        <v>7</v>
      </c>
      <c r="J646" s="101">
        <v>0</v>
      </c>
      <c r="K646" s="101">
        <v>0</v>
      </c>
      <c r="L646" s="101">
        <v>14</v>
      </c>
      <c r="M646" s="101">
        <v>6</v>
      </c>
      <c r="N646" s="101">
        <v>0</v>
      </c>
      <c r="O646" s="171"/>
      <c r="P646" s="170"/>
      <c r="Q646" s="67">
        <f t="shared" si="163"/>
        <v>20</v>
      </c>
      <c r="R646" s="67">
        <f t="shared" si="164"/>
        <v>20</v>
      </c>
      <c r="S646" s="67">
        <f t="shared" si="153"/>
        <v>20</v>
      </c>
    </row>
    <row r="647" spans="1:19" ht="25.5">
      <c r="A647" s="33" t="s">
        <v>71</v>
      </c>
      <c r="B647" s="99">
        <v>16</v>
      </c>
      <c r="C647" s="99">
        <v>20</v>
      </c>
      <c r="D647" s="100" t="s">
        <v>177</v>
      </c>
      <c r="E647" s="99">
        <v>0</v>
      </c>
      <c r="F647" s="99">
        <v>7</v>
      </c>
      <c r="G647" s="99">
        <v>16</v>
      </c>
      <c r="H647" s="99">
        <v>3</v>
      </c>
      <c r="I647" s="99">
        <v>10</v>
      </c>
      <c r="J647" s="101">
        <v>0</v>
      </c>
      <c r="K647" s="101">
        <v>0</v>
      </c>
      <c r="L647" s="101">
        <v>24</v>
      </c>
      <c r="M647" s="101">
        <v>12</v>
      </c>
      <c r="N647" s="101">
        <v>0</v>
      </c>
      <c r="O647" s="171" t="s">
        <v>702</v>
      </c>
      <c r="P647" s="170" t="s">
        <v>233</v>
      </c>
      <c r="Q647" s="67">
        <f t="shared" si="163"/>
        <v>36</v>
      </c>
      <c r="R647" s="67">
        <f t="shared" si="164"/>
        <v>36</v>
      </c>
      <c r="S647" s="67">
        <f t="shared" si="153"/>
        <v>36</v>
      </c>
    </row>
    <row r="648" spans="1:19" ht="38.25">
      <c r="A648" s="68" t="s">
        <v>370</v>
      </c>
      <c r="B648" s="99">
        <v>24</v>
      </c>
      <c r="C648" s="99">
        <v>27</v>
      </c>
      <c r="D648" s="100" t="s">
        <v>177</v>
      </c>
      <c r="E648" s="99">
        <v>0</v>
      </c>
      <c r="F648" s="99">
        <v>6</v>
      </c>
      <c r="G648" s="99">
        <v>17</v>
      </c>
      <c r="H648" s="99">
        <v>4</v>
      </c>
      <c r="I648" s="99">
        <v>24</v>
      </c>
      <c r="J648" s="101">
        <v>0</v>
      </c>
      <c r="K648" s="101">
        <v>0</v>
      </c>
      <c r="L648" s="101">
        <v>37</v>
      </c>
      <c r="M648" s="101">
        <v>14</v>
      </c>
      <c r="N648" s="101">
        <v>0</v>
      </c>
      <c r="O648" s="171"/>
      <c r="P648" s="170"/>
      <c r="Q648" s="67">
        <f t="shared" si="163"/>
        <v>51</v>
      </c>
      <c r="R648" s="67">
        <f t="shared" si="164"/>
        <v>51</v>
      </c>
      <c r="S648" s="67">
        <f t="shared" si="153"/>
        <v>51</v>
      </c>
    </row>
    <row r="649" spans="1:19" ht="25.5">
      <c r="A649" s="33" t="s">
        <v>71</v>
      </c>
      <c r="B649" s="99">
        <v>35</v>
      </c>
      <c r="C649" s="99">
        <v>40</v>
      </c>
      <c r="D649" s="100" t="s">
        <v>177</v>
      </c>
      <c r="E649" s="101">
        <v>0</v>
      </c>
      <c r="F649" s="101">
        <v>18</v>
      </c>
      <c r="G649" s="101">
        <v>21</v>
      </c>
      <c r="H649" s="101">
        <v>10</v>
      </c>
      <c r="I649" s="101">
        <v>26</v>
      </c>
      <c r="J649" s="101">
        <v>0</v>
      </c>
      <c r="K649" s="101">
        <v>0</v>
      </c>
      <c r="L649" s="101">
        <v>22</v>
      </c>
      <c r="M649" s="101">
        <v>53</v>
      </c>
      <c r="N649" s="101">
        <v>0</v>
      </c>
      <c r="O649" s="168" t="s">
        <v>733</v>
      </c>
      <c r="P649" s="170" t="s">
        <v>233</v>
      </c>
      <c r="Q649" s="67">
        <f t="shared" ref="Q649:Q650" si="165">SUM(B649:C649)</f>
        <v>75</v>
      </c>
      <c r="R649" s="67">
        <f t="shared" ref="R649:R650" si="166">SUM(E649:I649)</f>
        <v>75</v>
      </c>
      <c r="S649" s="67">
        <f t="shared" ref="S649:S650" si="167">SUM(J649:N649)</f>
        <v>75</v>
      </c>
    </row>
    <row r="650" spans="1:19" ht="38.25">
      <c r="A650" s="68" t="s">
        <v>370</v>
      </c>
      <c r="B650" s="99">
        <v>39</v>
      </c>
      <c r="C650" s="99">
        <v>29</v>
      </c>
      <c r="D650" s="100" t="s">
        <v>177</v>
      </c>
      <c r="E650" s="101">
        <v>3</v>
      </c>
      <c r="F650" s="101">
        <v>14</v>
      </c>
      <c r="G650" s="101">
        <v>23</v>
      </c>
      <c r="H650" s="101">
        <v>8</v>
      </c>
      <c r="I650" s="101">
        <v>20</v>
      </c>
      <c r="J650" s="101">
        <v>0</v>
      </c>
      <c r="K650" s="101">
        <v>0</v>
      </c>
      <c r="L650" s="101">
        <v>21</v>
      </c>
      <c r="M650" s="101">
        <v>47</v>
      </c>
      <c r="N650" s="101">
        <v>0</v>
      </c>
      <c r="O650" s="169"/>
      <c r="P650" s="170"/>
      <c r="Q650" s="67">
        <f t="shared" si="165"/>
        <v>68</v>
      </c>
      <c r="R650" s="67">
        <f t="shared" si="166"/>
        <v>68</v>
      </c>
      <c r="S650" s="67">
        <f t="shared" si="167"/>
        <v>68</v>
      </c>
    </row>
    <row r="651" spans="1:19" ht="25.5">
      <c r="A651" s="33" t="s">
        <v>71</v>
      </c>
      <c r="B651" s="99">
        <v>17</v>
      </c>
      <c r="C651" s="99">
        <v>17</v>
      </c>
      <c r="D651" s="100" t="s">
        <v>177</v>
      </c>
      <c r="E651" s="101">
        <v>1</v>
      </c>
      <c r="F651" s="101">
        <v>10</v>
      </c>
      <c r="G651" s="101">
        <v>17</v>
      </c>
      <c r="H651" s="101">
        <v>1</v>
      </c>
      <c r="I651" s="101">
        <v>5</v>
      </c>
      <c r="J651" s="101">
        <v>0</v>
      </c>
      <c r="K651" s="101">
        <v>0</v>
      </c>
      <c r="L651" s="101">
        <v>29</v>
      </c>
      <c r="M651" s="101">
        <v>5</v>
      </c>
      <c r="N651" s="101">
        <v>0</v>
      </c>
      <c r="O651" s="168" t="s">
        <v>734</v>
      </c>
      <c r="P651" s="170" t="s">
        <v>233</v>
      </c>
      <c r="Q651" s="67">
        <f t="shared" ref="Q651:Q652" si="168">SUM(B651:C651)</f>
        <v>34</v>
      </c>
      <c r="R651" s="67">
        <f t="shared" ref="R651:R652" si="169">SUM(E651:I651)</f>
        <v>34</v>
      </c>
      <c r="S651" s="67">
        <f t="shared" ref="S651:S652" si="170">SUM(J651:N651)</f>
        <v>34</v>
      </c>
    </row>
    <row r="652" spans="1:19" ht="38.25">
      <c r="A652" s="68" t="s">
        <v>370</v>
      </c>
      <c r="B652" s="99">
        <v>17</v>
      </c>
      <c r="C652" s="99">
        <v>18</v>
      </c>
      <c r="D652" s="100" t="s">
        <v>177</v>
      </c>
      <c r="E652" s="101">
        <v>1</v>
      </c>
      <c r="F652" s="101">
        <v>10</v>
      </c>
      <c r="G652" s="101">
        <v>19</v>
      </c>
      <c r="H652" s="101">
        <v>0</v>
      </c>
      <c r="I652" s="101">
        <v>5</v>
      </c>
      <c r="J652" s="101">
        <v>0</v>
      </c>
      <c r="K652" s="101">
        <v>0</v>
      </c>
      <c r="L652" s="101">
        <v>31</v>
      </c>
      <c r="M652" s="101">
        <v>4</v>
      </c>
      <c r="N652" s="101">
        <v>0</v>
      </c>
      <c r="O652" s="169"/>
      <c r="P652" s="170"/>
      <c r="Q652" s="67">
        <f t="shared" si="168"/>
        <v>35</v>
      </c>
      <c r="R652" s="67">
        <f t="shared" si="169"/>
        <v>35</v>
      </c>
      <c r="S652" s="67">
        <f t="shared" si="170"/>
        <v>35</v>
      </c>
    </row>
    <row r="653" spans="1:19" ht="25.5">
      <c r="A653" s="33" t="s">
        <v>71</v>
      </c>
      <c r="B653" s="99">
        <v>41</v>
      </c>
      <c r="C653" s="99">
        <v>40</v>
      </c>
      <c r="D653" s="100" t="s">
        <v>177</v>
      </c>
      <c r="E653" s="99">
        <v>1</v>
      </c>
      <c r="F653" s="99">
        <v>22</v>
      </c>
      <c r="G653" s="99">
        <v>27</v>
      </c>
      <c r="H653" s="99">
        <v>8</v>
      </c>
      <c r="I653" s="99">
        <v>23</v>
      </c>
      <c r="J653" s="101">
        <v>0</v>
      </c>
      <c r="K653" s="101">
        <v>10</v>
      </c>
      <c r="L653" s="101">
        <v>48</v>
      </c>
      <c r="M653" s="101">
        <v>23</v>
      </c>
      <c r="N653" s="101">
        <v>0</v>
      </c>
      <c r="O653" s="171" t="s">
        <v>327</v>
      </c>
      <c r="P653" s="170" t="s">
        <v>234</v>
      </c>
      <c r="Q653" s="67">
        <f t="shared" si="163"/>
        <v>81</v>
      </c>
      <c r="R653" s="67">
        <f t="shared" si="164"/>
        <v>81</v>
      </c>
      <c r="S653" s="67">
        <f t="shared" si="153"/>
        <v>81</v>
      </c>
    </row>
    <row r="654" spans="1:19" ht="38.25">
      <c r="A654" s="68" t="s">
        <v>370</v>
      </c>
      <c r="B654" s="99">
        <v>38</v>
      </c>
      <c r="C654" s="99">
        <v>36</v>
      </c>
      <c r="D654" s="100" t="s">
        <v>177</v>
      </c>
      <c r="E654" s="99">
        <v>0</v>
      </c>
      <c r="F654" s="99">
        <v>24</v>
      </c>
      <c r="G654" s="99">
        <v>26</v>
      </c>
      <c r="H654" s="99">
        <v>4</v>
      </c>
      <c r="I654" s="99">
        <v>20</v>
      </c>
      <c r="J654" s="101">
        <v>0</v>
      </c>
      <c r="K654" s="101">
        <v>5</v>
      </c>
      <c r="L654" s="101">
        <v>48</v>
      </c>
      <c r="M654" s="101">
        <v>21</v>
      </c>
      <c r="N654" s="101">
        <v>0</v>
      </c>
      <c r="O654" s="171"/>
      <c r="P654" s="170"/>
      <c r="Q654" s="67">
        <f t="shared" si="163"/>
        <v>74</v>
      </c>
      <c r="R654" s="67">
        <f t="shared" si="164"/>
        <v>74</v>
      </c>
      <c r="S654" s="67">
        <f t="shared" si="153"/>
        <v>74</v>
      </c>
    </row>
    <row r="655" spans="1:19" ht="25.5">
      <c r="A655" s="33" t="s">
        <v>71</v>
      </c>
      <c r="B655" s="99">
        <v>105</v>
      </c>
      <c r="C655" s="99">
        <v>120</v>
      </c>
      <c r="D655" s="100" t="s">
        <v>177</v>
      </c>
      <c r="E655" s="99">
        <v>4</v>
      </c>
      <c r="F655" s="99">
        <v>37</v>
      </c>
      <c r="G655" s="99">
        <v>38</v>
      </c>
      <c r="H655" s="99">
        <v>12</v>
      </c>
      <c r="I655" s="99">
        <v>134</v>
      </c>
      <c r="J655" s="101">
        <v>0</v>
      </c>
      <c r="K655" s="101">
        <v>0</v>
      </c>
      <c r="L655" s="101">
        <v>189</v>
      </c>
      <c r="M655" s="101">
        <v>36</v>
      </c>
      <c r="N655" s="101">
        <v>0</v>
      </c>
      <c r="O655" s="171" t="s">
        <v>685</v>
      </c>
      <c r="P655" s="170" t="s">
        <v>234</v>
      </c>
      <c r="Q655" s="67">
        <f t="shared" si="163"/>
        <v>225</v>
      </c>
      <c r="R655" s="67">
        <f t="shared" si="164"/>
        <v>225</v>
      </c>
      <c r="S655" s="67">
        <f t="shared" si="153"/>
        <v>225</v>
      </c>
    </row>
    <row r="656" spans="1:19" ht="38.25">
      <c r="A656" s="68" t="s">
        <v>370</v>
      </c>
      <c r="B656" s="99">
        <v>135</v>
      </c>
      <c r="C656" s="99">
        <v>120</v>
      </c>
      <c r="D656" s="100" t="s">
        <v>177</v>
      </c>
      <c r="E656" s="99">
        <v>5</v>
      </c>
      <c r="F656" s="99">
        <v>38</v>
      </c>
      <c r="G656" s="99">
        <v>50</v>
      </c>
      <c r="H656" s="99">
        <v>6</v>
      </c>
      <c r="I656" s="99">
        <v>156</v>
      </c>
      <c r="J656" s="101">
        <v>0</v>
      </c>
      <c r="K656" s="101">
        <v>0</v>
      </c>
      <c r="L656" s="101">
        <v>222</v>
      </c>
      <c r="M656" s="101">
        <v>33</v>
      </c>
      <c r="N656" s="101">
        <v>0</v>
      </c>
      <c r="O656" s="171"/>
      <c r="P656" s="170"/>
      <c r="Q656" s="67">
        <f t="shared" si="163"/>
        <v>255</v>
      </c>
      <c r="R656" s="67">
        <f t="shared" si="164"/>
        <v>255</v>
      </c>
      <c r="S656" s="67">
        <f t="shared" si="153"/>
        <v>255</v>
      </c>
    </row>
    <row r="657" spans="1:19" ht="25.5">
      <c r="A657" s="33" t="s">
        <v>71</v>
      </c>
      <c r="B657" s="99">
        <v>37</v>
      </c>
      <c r="C657" s="99">
        <v>46</v>
      </c>
      <c r="D657" s="100" t="s">
        <v>177</v>
      </c>
      <c r="E657" s="99">
        <v>5</v>
      </c>
      <c r="F657" s="99">
        <v>25</v>
      </c>
      <c r="G657" s="99">
        <v>14</v>
      </c>
      <c r="H657" s="99">
        <v>5</v>
      </c>
      <c r="I657" s="99">
        <v>34</v>
      </c>
      <c r="J657" s="101">
        <v>0</v>
      </c>
      <c r="K657" s="101">
        <v>1</v>
      </c>
      <c r="L657" s="101">
        <v>42</v>
      </c>
      <c r="M657" s="101">
        <v>40</v>
      </c>
      <c r="N657" s="101">
        <v>0</v>
      </c>
      <c r="O657" s="171" t="s">
        <v>558</v>
      </c>
      <c r="P657" s="170" t="s">
        <v>234</v>
      </c>
      <c r="Q657" s="67">
        <f t="shared" si="163"/>
        <v>83</v>
      </c>
      <c r="R657" s="67">
        <f t="shared" si="164"/>
        <v>83</v>
      </c>
      <c r="S657" s="67">
        <f t="shared" si="153"/>
        <v>83</v>
      </c>
    </row>
    <row r="658" spans="1:19" ht="38.25">
      <c r="A658" s="68" t="s">
        <v>370</v>
      </c>
      <c r="B658" s="99">
        <v>49</v>
      </c>
      <c r="C658" s="99">
        <v>41</v>
      </c>
      <c r="D658" s="100" t="s">
        <v>177</v>
      </c>
      <c r="E658" s="99">
        <v>4</v>
      </c>
      <c r="F658" s="99">
        <v>26</v>
      </c>
      <c r="G658" s="99">
        <v>27</v>
      </c>
      <c r="H658" s="99">
        <v>6</v>
      </c>
      <c r="I658" s="99">
        <v>27</v>
      </c>
      <c r="J658" s="101">
        <v>0</v>
      </c>
      <c r="K658" s="101">
        <v>1</v>
      </c>
      <c r="L658" s="101">
        <v>40</v>
      </c>
      <c r="M658" s="101">
        <v>49</v>
      </c>
      <c r="N658" s="101">
        <v>0</v>
      </c>
      <c r="O658" s="171"/>
      <c r="P658" s="170"/>
      <c r="Q658" s="67">
        <f t="shared" si="163"/>
        <v>90</v>
      </c>
      <c r="R658" s="67">
        <f t="shared" si="164"/>
        <v>90</v>
      </c>
      <c r="S658" s="67">
        <f t="shared" si="153"/>
        <v>90</v>
      </c>
    </row>
    <row r="659" spans="1:19" ht="25.5">
      <c r="A659" s="33" t="s">
        <v>71</v>
      </c>
      <c r="B659" s="99">
        <v>16</v>
      </c>
      <c r="C659" s="99">
        <v>11</v>
      </c>
      <c r="D659" s="100" t="s">
        <v>177</v>
      </c>
      <c r="E659" s="99">
        <v>0</v>
      </c>
      <c r="F659" s="99">
        <v>5</v>
      </c>
      <c r="G659" s="99">
        <v>9</v>
      </c>
      <c r="H659" s="99">
        <v>0</v>
      </c>
      <c r="I659" s="99">
        <v>13</v>
      </c>
      <c r="J659" s="101">
        <v>0</v>
      </c>
      <c r="K659" s="101">
        <v>0</v>
      </c>
      <c r="L659" s="101">
        <v>24</v>
      </c>
      <c r="M659" s="101">
        <v>1</v>
      </c>
      <c r="N659" s="101">
        <v>2</v>
      </c>
      <c r="O659" s="171" t="s">
        <v>414</v>
      </c>
      <c r="P659" s="170" t="s">
        <v>234</v>
      </c>
      <c r="Q659" s="67">
        <f t="shared" si="163"/>
        <v>27</v>
      </c>
      <c r="R659" s="67">
        <f t="shared" si="164"/>
        <v>27</v>
      </c>
      <c r="S659" s="67">
        <f t="shared" si="153"/>
        <v>27</v>
      </c>
    </row>
    <row r="660" spans="1:19" ht="38.25">
      <c r="A660" s="68" t="s">
        <v>370</v>
      </c>
      <c r="B660" s="99">
        <v>17</v>
      </c>
      <c r="C660" s="99">
        <v>11</v>
      </c>
      <c r="D660" s="100" t="s">
        <v>177</v>
      </c>
      <c r="E660" s="99">
        <v>1</v>
      </c>
      <c r="F660" s="99">
        <v>6</v>
      </c>
      <c r="G660" s="99">
        <v>12</v>
      </c>
      <c r="H660" s="99">
        <v>0</v>
      </c>
      <c r="I660" s="99">
        <v>9</v>
      </c>
      <c r="J660" s="101">
        <v>0</v>
      </c>
      <c r="K660" s="101">
        <v>0</v>
      </c>
      <c r="L660" s="101">
        <v>26</v>
      </c>
      <c r="M660" s="101">
        <v>1</v>
      </c>
      <c r="N660" s="101">
        <v>1</v>
      </c>
      <c r="O660" s="171"/>
      <c r="P660" s="170"/>
      <c r="Q660" s="67">
        <f t="shared" si="163"/>
        <v>28</v>
      </c>
      <c r="R660" s="67">
        <f t="shared" si="164"/>
        <v>28</v>
      </c>
      <c r="S660" s="67">
        <f t="shared" si="153"/>
        <v>28</v>
      </c>
    </row>
    <row r="661" spans="1:19" ht="25.5">
      <c r="A661" s="33" t="s">
        <v>71</v>
      </c>
      <c r="B661" s="99">
        <v>50</v>
      </c>
      <c r="C661" s="99">
        <v>62</v>
      </c>
      <c r="D661" s="100" t="s">
        <v>177</v>
      </c>
      <c r="E661" s="99">
        <v>0</v>
      </c>
      <c r="F661" s="99">
        <v>20</v>
      </c>
      <c r="G661" s="99">
        <v>28</v>
      </c>
      <c r="H661" s="99">
        <v>6</v>
      </c>
      <c r="I661" s="99">
        <v>58</v>
      </c>
      <c r="J661" s="101">
        <v>0</v>
      </c>
      <c r="K661" s="101">
        <v>0</v>
      </c>
      <c r="L661" s="101">
        <v>100</v>
      </c>
      <c r="M661" s="101">
        <v>12</v>
      </c>
      <c r="N661" s="101">
        <v>0</v>
      </c>
      <c r="O661" s="171" t="s">
        <v>415</v>
      </c>
      <c r="P661" s="170" t="s">
        <v>234</v>
      </c>
      <c r="Q661" s="67">
        <f t="shared" si="163"/>
        <v>112</v>
      </c>
      <c r="R661" s="67">
        <f t="shared" si="164"/>
        <v>112</v>
      </c>
      <c r="S661" s="67">
        <f t="shared" si="153"/>
        <v>112</v>
      </c>
    </row>
    <row r="662" spans="1:19" ht="38.25">
      <c r="A662" s="68" t="s">
        <v>370</v>
      </c>
      <c r="B662" s="99">
        <v>53</v>
      </c>
      <c r="C662" s="99">
        <v>65</v>
      </c>
      <c r="D662" s="100" t="s">
        <v>177</v>
      </c>
      <c r="E662" s="99">
        <v>1</v>
      </c>
      <c r="F662" s="99">
        <v>23</v>
      </c>
      <c r="G662" s="99">
        <v>27</v>
      </c>
      <c r="H662" s="99">
        <v>7</v>
      </c>
      <c r="I662" s="99">
        <v>60</v>
      </c>
      <c r="J662" s="101">
        <v>0</v>
      </c>
      <c r="K662" s="101">
        <v>0</v>
      </c>
      <c r="L662" s="101">
        <v>106</v>
      </c>
      <c r="M662" s="101">
        <v>12</v>
      </c>
      <c r="N662" s="101">
        <v>0</v>
      </c>
      <c r="O662" s="171"/>
      <c r="P662" s="170"/>
      <c r="Q662" s="67">
        <f t="shared" si="163"/>
        <v>118</v>
      </c>
      <c r="R662" s="67">
        <f t="shared" si="164"/>
        <v>118</v>
      </c>
      <c r="S662" s="67">
        <f t="shared" si="153"/>
        <v>118</v>
      </c>
    </row>
    <row r="663" spans="1:19" ht="25.5" customHeight="1">
      <c r="A663" s="33" t="s">
        <v>71</v>
      </c>
      <c r="B663" s="99">
        <v>19</v>
      </c>
      <c r="C663" s="99">
        <v>20</v>
      </c>
      <c r="D663" s="100" t="s">
        <v>177</v>
      </c>
      <c r="E663" s="101">
        <v>3</v>
      </c>
      <c r="F663" s="101">
        <v>8</v>
      </c>
      <c r="G663" s="101">
        <v>14</v>
      </c>
      <c r="H663" s="101">
        <v>0</v>
      </c>
      <c r="I663" s="101">
        <v>14</v>
      </c>
      <c r="J663" s="101">
        <v>0</v>
      </c>
      <c r="K663" s="101">
        <v>1</v>
      </c>
      <c r="L663" s="101">
        <v>17</v>
      </c>
      <c r="M663" s="101">
        <v>21</v>
      </c>
      <c r="N663" s="101">
        <v>0</v>
      </c>
      <c r="O663" s="168" t="s">
        <v>740</v>
      </c>
      <c r="P663" s="170" t="s">
        <v>234</v>
      </c>
      <c r="Q663" s="67">
        <f t="shared" ref="Q663:Q664" si="171">SUM(B663:C663)</f>
        <v>39</v>
      </c>
      <c r="R663" s="67">
        <f t="shared" ref="R663:R664" si="172">SUM(E663:I663)</f>
        <v>39</v>
      </c>
      <c r="S663" s="67">
        <f t="shared" ref="S663:S664" si="173">SUM(J663:N663)</f>
        <v>39</v>
      </c>
    </row>
    <row r="664" spans="1:19" ht="38.25">
      <c r="A664" s="68" t="s">
        <v>370</v>
      </c>
      <c r="B664" s="99">
        <v>18</v>
      </c>
      <c r="C664" s="99">
        <v>19</v>
      </c>
      <c r="D664" s="100" t="s">
        <v>177</v>
      </c>
      <c r="E664" s="101">
        <v>2</v>
      </c>
      <c r="F664" s="101">
        <v>8</v>
      </c>
      <c r="G664" s="101">
        <v>12</v>
      </c>
      <c r="H664" s="101">
        <v>1</v>
      </c>
      <c r="I664" s="101">
        <v>14</v>
      </c>
      <c r="J664" s="101">
        <v>0</v>
      </c>
      <c r="K664" s="101">
        <v>1</v>
      </c>
      <c r="L664" s="101">
        <v>22</v>
      </c>
      <c r="M664" s="101">
        <v>14</v>
      </c>
      <c r="N664" s="101">
        <v>0</v>
      </c>
      <c r="O664" s="169"/>
      <c r="P664" s="170"/>
      <c r="Q664" s="67">
        <f t="shared" si="171"/>
        <v>37</v>
      </c>
      <c r="R664" s="67">
        <f t="shared" si="172"/>
        <v>37</v>
      </c>
      <c r="S664" s="67">
        <f t="shared" si="173"/>
        <v>37</v>
      </c>
    </row>
    <row r="665" spans="1:19" ht="25.5">
      <c r="A665" s="33" t="s">
        <v>71</v>
      </c>
      <c r="B665" s="99">
        <v>34</v>
      </c>
      <c r="C665" s="99">
        <v>29</v>
      </c>
      <c r="D665" s="100" t="s">
        <v>177</v>
      </c>
      <c r="E665" s="99">
        <v>3</v>
      </c>
      <c r="F665" s="99">
        <v>17</v>
      </c>
      <c r="G665" s="99">
        <v>18</v>
      </c>
      <c r="H665" s="99">
        <v>3</v>
      </c>
      <c r="I665" s="99">
        <v>22</v>
      </c>
      <c r="J665" s="101">
        <v>0</v>
      </c>
      <c r="K665" s="101">
        <v>0</v>
      </c>
      <c r="L665" s="101">
        <v>55</v>
      </c>
      <c r="M665" s="101">
        <v>8</v>
      </c>
      <c r="N665" s="101">
        <v>0</v>
      </c>
      <c r="O665" s="171" t="s">
        <v>577</v>
      </c>
      <c r="P665" s="170" t="s">
        <v>276</v>
      </c>
      <c r="Q665" s="67">
        <f t="shared" si="163"/>
        <v>63</v>
      </c>
      <c r="R665" s="67">
        <f t="shared" si="164"/>
        <v>63</v>
      </c>
      <c r="S665" s="67">
        <f t="shared" si="153"/>
        <v>63</v>
      </c>
    </row>
    <row r="666" spans="1:19" ht="38.25">
      <c r="A666" s="68" t="s">
        <v>370</v>
      </c>
      <c r="B666" s="99">
        <v>23</v>
      </c>
      <c r="C666" s="99">
        <v>15</v>
      </c>
      <c r="D666" s="100" t="s">
        <v>177</v>
      </c>
      <c r="E666" s="99">
        <v>3</v>
      </c>
      <c r="F666" s="99">
        <v>12</v>
      </c>
      <c r="G666" s="99">
        <v>13</v>
      </c>
      <c r="H666" s="99">
        <v>3</v>
      </c>
      <c r="I666" s="99">
        <v>7</v>
      </c>
      <c r="J666" s="101">
        <v>0</v>
      </c>
      <c r="K666" s="101">
        <v>0</v>
      </c>
      <c r="L666" s="101">
        <v>27</v>
      </c>
      <c r="M666" s="101">
        <v>11</v>
      </c>
      <c r="N666" s="101">
        <v>0</v>
      </c>
      <c r="O666" s="171"/>
      <c r="P666" s="170"/>
      <c r="Q666" s="67">
        <f t="shared" si="163"/>
        <v>38</v>
      </c>
      <c r="R666" s="67">
        <f t="shared" si="164"/>
        <v>38</v>
      </c>
      <c r="S666" s="67">
        <f t="shared" si="153"/>
        <v>38</v>
      </c>
    </row>
    <row r="667" spans="1:19" ht="25.5">
      <c r="A667" s="33" t="s">
        <v>71</v>
      </c>
      <c r="B667" s="99">
        <v>36</v>
      </c>
      <c r="C667" s="99">
        <v>32</v>
      </c>
      <c r="D667" s="100" t="s">
        <v>177</v>
      </c>
      <c r="E667" s="99">
        <v>0</v>
      </c>
      <c r="F667" s="99">
        <v>25</v>
      </c>
      <c r="G667" s="99">
        <v>27</v>
      </c>
      <c r="H667" s="99">
        <v>5</v>
      </c>
      <c r="I667" s="99">
        <v>11</v>
      </c>
      <c r="J667" s="101">
        <v>0</v>
      </c>
      <c r="K667" s="101">
        <v>0</v>
      </c>
      <c r="L667" s="101">
        <v>9</v>
      </c>
      <c r="M667" s="101">
        <v>59</v>
      </c>
      <c r="N667" s="101">
        <v>0</v>
      </c>
      <c r="O667" s="171" t="s">
        <v>365</v>
      </c>
      <c r="P667" s="170" t="s">
        <v>276</v>
      </c>
      <c r="Q667" s="67">
        <f t="shared" si="163"/>
        <v>68</v>
      </c>
      <c r="R667" s="67">
        <f t="shared" si="164"/>
        <v>68</v>
      </c>
      <c r="S667" s="67">
        <f t="shared" si="153"/>
        <v>68</v>
      </c>
    </row>
    <row r="668" spans="1:19" ht="38.25">
      <c r="A668" s="68" t="s">
        <v>370</v>
      </c>
      <c r="B668" s="99">
        <v>24</v>
      </c>
      <c r="C668" s="99">
        <v>25</v>
      </c>
      <c r="D668" s="100" t="s">
        <v>177</v>
      </c>
      <c r="E668" s="99">
        <v>6</v>
      </c>
      <c r="F668" s="99">
        <v>13</v>
      </c>
      <c r="G668" s="99">
        <v>17</v>
      </c>
      <c r="H668" s="99">
        <v>1</v>
      </c>
      <c r="I668" s="99">
        <v>12</v>
      </c>
      <c r="J668" s="101">
        <v>0</v>
      </c>
      <c r="K668" s="101">
        <v>0</v>
      </c>
      <c r="L668" s="101">
        <v>23</v>
      </c>
      <c r="M668" s="101">
        <v>26</v>
      </c>
      <c r="N668" s="101">
        <v>0</v>
      </c>
      <c r="O668" s="171"/>
      <c r="P668" s="170"/>
      <c r="Q668" s="67">
        <f t="shared" si="163"/>
        <v>49</v>
      </c>
      <c r="R668" s="67">
        <f t="shared" si="164"/>
        <v>49</v>
      </c>
      <c r="S668" s="67">
        <f t="shared" si="153"/>
        <v>49</v>
      </c>
    </row>
    <row r="669" spans="1:19" ht="25.5">
      <c r="A669" s="33" t="s">
        <v>71</v>
      </c>
      <c r="B669" s="99">
        <v>32</v>
      </c>
      <c r="C669" s="99">
        <v>29</v>
      </c>
      <c r="D669" s="100" t="s">
        <v>177</v>
      </c>
      <c r="E669" s="99">
        <v>0</v>
      </c>
      <c r="F669" s="99">
        <v>24</v>
      </c>
      <c r="G669" s="99">
        <v>22</v>
      </c>
      <c r="H669" s="99">
        <v>2</v>
      </c>
      <c r="I669" s="99">
        <v>13</v>
      </c>
      <c r="J669" s="101">
        <v>0</v>
      </c>
      <c r="K669" s="101">
        <v>0</v>
      </c>
      <c r="L669" s="101">
        <v>20</v>
      </c>
      <c r="M669" s="101">
        <v>41</v>
      </c>
      <c r="N669" s="101">
        <v>0</v>
      </c>
      <c r="O669" s="171" t="s">
        <v>578</v>
      </c>
      <c r="P669" s="170" t="s">
        <v>276</v>
      </c>
      <c r="Q669" s="67">
        <f t="shared" si="163"/>
        <v>61</v>
      </c>
      <c r="R669" s="67">
        <f t="shared" si="164"/>
        <v>61</v>
      </c>
      <c r="S669" s="67">
        <f t="shared" si="153"/>
        <v>61</v>
      </c>
    </row>
    <row r="670" spans="1:19" ht="38.25">
      <c r="A670" s="68" t="s">
        <v>370</v>
      </c>
      <c r="B670" s="99">
        <v>32</v>
      </c>
      <c r="C670" s="99">
        <v>36</v>
      </c>
      <c r="D670" s="100" t="s">
        <v>177</v>
      </c>
      <c r="E670" s="99">
        <v>0</v>
      </c>
      <c r="F670" s="99">
        <v>22</v>
      </c>
      <c r="G670" s="99">
        <v>26</v>
      </c>
      <c r="H670" s="99">
        <v>3</v>
      </c>
      <c r="I670" s="99">
        <v>17</v>
      </c>
      <c r="J670" s="101">
        <v>0</v>
      </c>
      <c r="K670" s="101">
        <v>0</v>
      </c>
      <c r="L670" s="101">
        <v>25</v>
      </c>
      <c r="M670" s="101">
        <v>43</v>
      </c>
      <c r="N670" s="101">
        <v>0</v>
      </c>
      <c r="O670" s="171"/>
      <c r="P670" s="170"/>
      <c r="Q670" s="67">
        <f t="shared" si="163"/>
        <v>68</v>
      </c>
      <c r="R670" s="67">
        <f t="shared" si="164"/>
        <v>68</v>
      </c>
      <c r="S670" s="67">
        <f t="shared" ref="S670:S690" si="174">SUM(J670:N670)</f>
        <v>68</v>
      </c>
    </row>
    <row r="671" spans="1:19" ht="25.5">
      <c r="A671" s="33" t="s">
        <v>71</v>
      </c>
      <c r="B671" s="99">
        <v>11</v>
      </c>
      <c r="C671" s="99">
        <v>10</v>
      </c>
      <c r="D671" s="100" t="s">
        <v>177</v>
      </c>
      <c r="E671" s="99">
        <v>0</v>
      </c>
      <c r="F671" s="99">
        <v>2</v>
      </c>
      <c r="G671" s="99">
        <v>2</v>
      </c>
      <c r="H671" s="99">
        <v>0</v>
      </c>
      <c r="I671" s="99">
        <v>17</v>
      </c>
      <c r="J671" s="101">
        <v>0</v>
      </c>
      <c r="K671" s="101">
        <v>0</v>
      </c>
      <c r="L671" s="101">
        <v>5</v>
      </c>
      <c r="M671" s="101">
        <v>16</v>
      </c>
      <c r="N671" s="101">
        <v>0</v>
      </c>
      <c r="O671" s="171" t="s">
        <v>701</v>
      </c>
      <c r="P671" s="170" t="s">
        <v>276</v>
      </c>
      <c r="Q671" s="67">
        <f t="shared" si="163"/>
        <v>21</v>
      </c>
      <c r="R671" s="67">
        <f t="shared" si="164"/>
        <v>21</v>
      </c>
      <c r="S671" s="67">
        <f t="shared" si="174"/>
        <v>21</v>
      </c>
    </row>
    <row r="672" spans="1:19" ht="38.25">
      <c r="A672" s="68" t="s">
        <v>370</v>
      </c>
      <c r="B672" s="99">
        <v>15</v>
      </c>
      <c r="C672" s="99">
        <v>13</v>
      </c>
      <c r="D672" s="100" t="s">
        <v>177</v>
      </c>
      <c r="E672" s="99">
        <v>0</v>
      </c>
      <c r="F672" s="99">
        <v>1</v>
      </c>
      <c r="G672" s="99">
        <v>1</v>
      </c>
      <c r="H672" s="99">
        <v>0</v>
      </c>
      <c r="I672" s="99">
        <v>26</v>
      </c>
      <c r="J672" s="101">
        <v>0</v>
      </c>
      <c r="K672" s="101">
        <v>0</v>
      </c>
      <c r="L672" s="101">
        <v>8</v>
      </c>
      <c r="M672" s="101">
        <v>20</v>
      </c>
      <c r="N672" s="101">
        <v>0</v>
      </c>
      <c r="O672" s="171"/>
      <c r="P672" s="170"/>
      <c r="Q672" s="67">
        <f t="shared" si="163"/>
        <v>28</v>
      </c>
      <c r="R672" s="67">
        <f t="shared" si="164"/>
        <v>28</v>
      </c>
      <c r="S672" s="67">
        <f t="shared" si="174"/>
        <v>28</v>
      </c>
    </row>
    <row r="673" spans="1:19" ht="25.5">
      <c r="A673" s="33" t="s">
        <v>71</v>
      </c>
      <c r="B673" s="99">
        <v>56</v>
      </c>
      <c r="C673" s="99">
        <v>65</v>
      </c>
      <c r="D673" s="100" t="s">
        <v>177</v>
      </c>
      <c r="E673" s="99">
        <v>1</v>
      </c>
      <c r="F673" s="99">
        <v>36</v>
      </c>
      <c r="G673" s="99">
        <v>48</v>
      </c>
      <c r="H673" s="99">
        <v>8</v>
      </c>
      <c r="I673" s="99">
        <v>28</v>
      </c>
      <c r="J673" s="101">
        <v>0</v>
      </c>
      <c r="K673" s="101">
        <v>0</v>
      </c>
      <c r="L673" s="101">
        <v>55</v>
      </c>
      <c r="M673" s="101">
        <v>66</v>
      </c>
      <c r="N673" s="101">
        <v>0</v>
      </c>
      <c r="O673" s="171" t="s">
        <v>430</v>
      </c>
      <c r="P673" s="170" t="s">
        <v>276</v>
      </c>
      <c r="Q673" s="67">
        <f t="shared" si="163"/>
        <v>121</v>
      </c>
      <c r="R673" s="67">
        <f t="shared" si="164"/>
        <v>121</v>
      </c>
      <c r="S673" s="67">
        <f t="shared" si="174"/>
        <v>121</v>
      </c>
    </row>
    <row r="674" spans="1:19" ht="38.25">
      <c r="A674" s="68" t="s">
        <v>370</v>
      </c>
      <c r="B674" s="99">
        <v>54</v>
      </c>
      <c r="C674" s="99">
        <v>44</v>
      </c>
      <c r="D674" s="100" t="s">
        <v>177</v>
      </c>
      <c r="E674" s="99">
        <v>2</v>
      </c>
      <c r="F674" s="99">
        <v>34</v>
      </c>
      <c r="G674" s="99">
        <v>38</v>
      </c>
      <c r="H674" s="99">
        <v>5</v>
      </c>
      <c r="I674" s="99">
        <v>19</v>
      </c>
      <c r="J674" s="101">
        <v>0</v>
      </c>
      <c r="K674" s="101">
        <v>0</v>
      </c>
      <c r="L674" s="101">
        <v>42</v>
      </c>
      <c r="M674" s="101">
        <v>56</v>
      </c>
      <c r="N674" s="101">
        <v>0</v>
      </c>
      <c r="O674" s="171"/>
      <c r="P674" s="170"/>
      <c r="Q674" s="67">
        <f t="shared" si="163"/>
        <v>98</v>
      </c>
      <c r="R674" s="67">
        <f t="shared" si="164"/>
        <v>98</v>
      </c>
      <c r="S674" s="67">
        <f t="shared" si="174"/>
        <v>98</v>
      </c>
    </row>
    <row r="675" spans="1:19" ht="25.5">
      <c r="A675" s="33" t="s">
        <v>71</v>
      </c>
      <c r="B675" s="99">
        <v>50</v>
      </c>
      <c r="C675" s="99">
        <v>26</v>
      </c>
      <c r="D675" s="100" t="s">
        <v>177</v>
      </c>
      <c r="E675" s="99">
        <v>2</v>
      </c>
      <c r="F675" s="99">
        <v>9</v>
      </c>
      <c r="G675" s="99">
        <v>26</v>
      </c>
      <c r="H675" s="99">
        <v>3</v>
      </c>
      <c r="I675" s="99">
        <v>36</v>
      </c>
      <c r="J675" s="101">
        <v>0</v>
      </c>
      <c r="K675" s="101">
        <v>1</v>
      </c>
      <c r="L675" s="101">
        <v>51</v>
      </c>
      <c r="M675" s="101">
        <v>24</v>
      </c>
      <c r="N675" s="101">
        <v>0</v>
      </c>
      <c r="O675" s="171" t="s">
        <v>211</v>
      </c>
      <c r="P675" s="170" t="s">
        <v>276</v>
      </c>
      <c r="Q675" s="67">
        <f t="shared" si="163"/>
        <v>76</v>
      </c>
      <c r="R675" s="67">
        <f t="shared" si="164"/>
        <v>76</v>
      </c>
      <c r="S675" s="67">
        <f t="shared" si="174"/>
        <v>76</v>
      </c>
    </row>
    <row r="676" spans="1:19" ht="38.25">
      <c r="A676" s="68" t="s">
        <v>370</v>
      </c>
      <c r="B676" s="99">
        <v>48</v>
      </c>
      <c r="C676" s="99">
        <v>30</v>
      </c>
      <c r="D676" s="100" t="s">
        <v>177</v>
      </c>
      <c r="E676" s="99">
        <v>2</v>
      </c>
      <c r="F676" s="99">
        <v>13</v>
      </c>
      <c r="G676" s="99">
        <v>27</v>
      </c>
      <c r="H676" s="99">
        <v>4</v>
      </c>
      <c r="I676" s="99">
        <v>32</v>
      </c>
      <c r="J676" s="101">
        <v>0</v>
      </c>
      <c r="K676" s="101">
        <v>1</v>
      </c>
      <c r="L676" s="101">
        <v>56</v>
      </c>
      <c r="M676" s="101">
        <v>21</v>
      </c>
      <c r="N676" s="101">
        <v>0</v>
      </c>
      <c r="O676" s="171"/>
      <c r="P676" s="170"/>
      <c r="Q676" s="67">
        <f t="shared" si="163"/>
        <v>78</v>
      </c>
      <c r="R676" s="67">
        <f t="shared" si="164"/>
        <v>78</v>
      </c>
      <c r="S676" s="67">
        <f t="shared" si="174"/>
        <v>78</v>
      </c>
    </row>
    <row r="677" spans="1:19" ht="25.5">
      <c r="A677" s="33" t="s">
        <v>71</v>
      </c>
      <c r="B677" s="99">
        <v>47</v>
      </c>
      <c r="C677" s="99">
        <v>51</v>
      </c>
      <c r="D677" s="100" t="s">
        <v>177</v>
      </c>
      <c r="E677" s="99">
        <v>1</v>
      </c>
      <c r="F677" s="99">
        <v>26</v>
      </c>
      <c r="G677" s="99">
        <v>50</v>
      </c>
      <c r="H677" s="99">
        <v>7</v>
      </c>
      <c r="I677" s="99">
        <v>14</v>
      </c>
      <c r="J677" s="101">
        <v>0</v>
      </c>
      <c r="K677" s="101">
        <v>0</v>
      </c>
      <c r="L677" s="101">
        <v>6</v>
      </c>
      <c r="M677" s="101">
        <v>92</v>
      </c>
      <c r="N677" s="101">
        <v>0</v>
      </c>
      <c r="O677" s="171" t="s">
        <v>563</v>
      </c>
      <c r="P677" s="170" t="s">
        <v>276</v>
      </c>
      <c r="Q677" s="67">
        <f t="shared" si="163"/>
        <v>98</v>
      </c>
      <c r="R677" s="67">
        <f t="shared" si="164"/>
        <v>98</v>
      </c>
      <c r="S677" s="67">
        <f t="shared" si="174"/>
        <v>98</v>
      </c>
    </row>
    <row r="678" spans="1:19" ht="38.25">
      <c r="A678" s="68" t="s">
        <v>370</v>
      </c>
      <c r="B678" s="99">
        <v>39</v>
      </c>
      <c r="C678" s="99">
        <v>48</v>
      </c>
      <c r="D678" s="100" t="s">
        <v>177</v>
      </c>
      <c r="E678" s="99">
        <v>1</v>
      </c>
      <c r="F678" s="99">
        <v>21</v>
      </c>
      <c r="G678" s="99">
        <v>44</v>
      </c>
      <c r="H678" s="99">
        <v>7</v>
      </c>
      <c r="I678" s="99">
        <v>14</v>
      </c>
      <c r="J678" s="101">
        <v>0</v>
      </c>
      <c r="K678" s="101">
        <v>0</v>
      </c>
      <c r="L678" s="101">
        <v>7</v>
      </c>
      <c r="M678" s="101">
        <v>80</v>
      </c>
      <c r="N678" s="101">
        <v>0</v>
      </c>
      <c r="O678" s="171"/>
      <c r="P678" s="170"/>
      <c r="Q678" s="67">
        <f t="shared" si="163"/>
        <v>87</v>
      </c>
      <c r="R678" s="67">
        <f t="shared" si="164"/>
        <v>87</v>
      </c>
      <c r="S678" s="67">
        <f t="shared" si="174"/>
        <v>87</v>
      </c>
    </row>
    <row r="679" spans="1:19" ht="25.5">
      <c r="A679" s="33" t="s">
        <v>71</v>
      </c>
      <c r="B679" s="99">
        <v>34</v>
      </c>
      <c r="C679" s="99">
        <v>40</v>
      </c>
      <c r="D679" s="100" t="s">
        <v>177</v>
      </c>
      <c r="E679" s="99">
        <v>0</v>
      </c>
      <c r="F679" s="99">
        <v>6</v>
      </c>
      <c r="G679" s="99">
        <v>40</v>
      </c>
      <c r="H679" s="99">
        <v>4</v>
      </c>
      <c r="I679" s="99">
        <v>24</v>
      </c>
      <c r="J679" s="101">
        <v>0</v>
      </c>
      <c r="K679" s="101">
        <v>0</v>
      </c>
      <c r="L679" s="101">
        <v>48</v>
      </c>
      <c r="M679" s="101">
        <v>26</v>
      </c>
      <c r="N679" s="101">
        <v>0</v>
      </c>
      <c r="O679" s="171" t="s">
        <v>686</v>
      </c>
      <c r="P679" s="170" t="s">
        <v>276</v>
      </c>
      <c r="Q679" s="67">
        <f t="shared" si="163"/>
        <v>74</v>
      </c>
      <c r="R679" s="67">
        <f t="shared" si="164"/>
        <v>74</v>
      </c>
      <c r="S679" s="67">
        <f t="shared" si="174"/>
        <v>74</v>
      </c>
    </row>
    <row r="680" spans="1:19" ht="38.25">
      <c r="A680" s="68" t="s">
        <v>370</v>
      </c>
      <c r="B680" s="99">
        <v>18</v>
      </c>
      <c r="C680" s="99">
        <v>13</v>
      </c>
      <c r="D680" s="100" t="s">
        <v>177</v>
      </c>
      <c r="E680" s="99">
        <v>1</v>
      </c>
      <c r="F680" s="99">
        <v>5</v>
      </c>
      <c r="G680" s="99">
        <v>16</v>
      </c>
      <c r="H680" s="99">
        <v>0</v>
      </c>
      <c r="I680" s="99">
        <v>9</v>
      </c>
      <c r="J680" s="101">
        <v>0</v>
      </c>
      <c r="K680" s="101">
        <v>0</v>
      </c>
      <c r="L680" s="101">
        <v>6</v>
      </c>
      <c r="M680" s="101">
        <v>25</v>
      </c>
      <c r="N680" s="101">
        <v>0</v>
      </c>
      <c r="O680" s="171"/>
      <c r="P680" s="170"/>
      <c r="Q680" s="67">
        <f t="shared" si="163"/>
        <v>31</v>
      </c>
      <c r="R680" s="67">
        <f t="shared" si="164"/>
        <v>31</v>
      </c>
      <c r="S680" s="67">
        <f t="shared" si="174"/>
        <v>31</v>
      </c>
    </row>
    <row r="681" spans="1:19" ht="25.5">
      <c r="A681" s="33" t="s">
        <v>71</v>
      </c>
      <c r="B681" s="99">
        <v>14</v>
      </c>
      <c r="C681" s="99">
        <v>11</v>
      </c>
      <c r="D681" s="100" t="s">
        <v>177</v>
      </c>
      <c r="E681" s="99">
        <v>0</v>
      </c>
      <c r="F681" s="99">
        <v>4</v>
      </c>
      <c r="G681" s="99">
        <v>7</v>
      </c>
      <c r="H681" s="99">
        <v>1</v>
      </c>
      <c r="I681" s="99">
        <v>13</v>
      </c>
      <c r="J681" s="101">
        <v>0</v>
      </c>
      <c r="K681" s="101">
        <v>0</v>
      </c>
      <c r="L681" s="101">
        <v>16</v>
      </c>
      <c r="M681" s="101">
        <v>9</v>
      </c>
      <c r="N681" s="101">
        <v>0</v>
      </c>
      <c r="O681" s="171" t="s">
        <v>687</v>
      </c>
      <c r="P681" s="170" t="s">
        <v>276</v>
      </c>
      <c r="Q681" s="67">
        <f t="shared" si="163"/>
        <v>25</v>
      </c>
      <c r="R681" s="67">
        <f t="shared" si="164"/>
        <v>25</v>
      </c>
      <c r="S681" s="67">
        <f t="shared" si="174"/>
        <v>25</v>
      </c>
    </row>
    <row r="682" spans="1:19" ht="38.25">
      <c r="A682" s="68" t="s">
        <v>370</v>
      </c>
      <c r="B682" s="99">
        <v>8</v>
      </c>
      <c r="C682" s="99">
        <v>5</v>
      </c>
      <c r="D682" s="100" t="s">
        <v>177</v>
      </c>
      <c r="E682" s="99">
        <v>0</v>
      </c>
      <c r="F682" s="99">
        <v>2</v>
      </c>
      <c r="G682" s="99">
        <v>5</v>
      </c>
      <c r="H682" s="99">
        <v>1</v>
      </c>
      <c r="I682" s="99">
        <v>5</v>
      </c>
      <c r="J682" s="101">
        <v>0</v>
      </c>
      <c r="K682" s="101">
        <v>0</v>
      </c>
      <c r="L682" s="101">
        <v>8</v>
      </c>
      <c r="M682" s="101">
        <v>5</v>
      </c>
      <c r="N682" s="101">
        <v>0</v>
      </c>
      <c r="O682" s="171"/>
      <c r="P682" s="170"/>
      <c r="Q682" s="67">
        <f t="shared" si="163"/>
        <v>13</v>
      </c>
      <c r="R682" s="67">
        <f t="shared" si="164"/>
        <v>13</v>
      </c>
      <c r="S682" s="67">
        <f t="shared" si="174"/>
        <v>13</v>
      </c>
    </row>
    <row r="683" spans="1:19" ht="25.5">
      <c r="A683" s="33" t="s">
        <v>71</v>
      </c>
      <c r="B683" s="99">
        <v>41</v>
      </c>
      <c r="C683" s="99">
        <v>12</v>
      </c>
      <c r="D683" s="100" t="s">
        <v>177</v>
      </c>
      <c r="E683" s="99">
        <v>0</v>
      </c>
      <c r="F683" s="99">
        <v>7</v>
      </c>
      <c r="G683" s="99">
        <v>19</v>
      </c>
      <c r="H683" s="99">
        <v>9</v>
      </c>
      <c r="I683" s="99">
        <v>18</v>
      </c>
      <c r="J683" s="101">
        <v>0</v>
      </c>
      <c r="K683" s="101">
        <v>0</v>
      </c>
      <c r="L683" s="101">
        <v>13</v>
      </c>
      <c r="M683" s="101">
        <v>40</v>
      </c>
      <c r="N683" s="101">
        <v>0</v>
      </c>
      <c r="O683" s="171" t="s">
        <v>688</v>
      </c>
      <c r="P683" s="170" t="s">
        <v>276</v>
      </c>
      <c r="Q683" s="67">
        <f t="shared" si="163"/>
        <v>53</v>
      </c>
      <c r="R683" s="67">
        <f t="shared" si="164"/>
        <v>53</v>
      </c>
      <c r="S683" s="67">
        <f t="shared" si="174"/>
        <v>53</v>
      </c>
    </row>
    <row r="684" spans="1:19" ht="38.25">
      <c r="A684" s="68" t="s">
        <v>370</v>
      </c>
      <c r="B684" s="99">
        <v>28</v>
      </c>
      <c r="C684" s="99">
        <v>18</v>
      </c>
      <c r="D684" s="100" t="s">
        <v>177</v>
      </c>
      <c r="E684" s="99">
        <v>0</v>
      </c>
      <c r="F684" s="99">
        <v>6</v>
      </c>
      <c r="G684" s="99">
        <v>20</v>
      </c>
      <c r="H684" s="99">
        <v>6</v>
      </c>
      <c r="I684" s="99">
        <v>14</v>
      </c>
      <c r="J684" s="101">
        <v>0</v>
      </c>
      <c r="K684" s="101">
        <v>0</v>
      </c>
      <c r="L684" s="101">
        <v>12</v>
      </c>
      <c r="M684" s="101">
        <v>34</v>
      </c>
      <c r="N684" s="101">
        <v>0</v>
      </c>
      <c r="O684" s="171"/>
      <c r="P684" s="170"/>
      <c r="Q684" s="67">
        <f t="shared" si="163"/>
        <v>46</v>
      </c>
      <c r="R684" s="67">
        <f t="shared" si="164"/>
        <v>46</v>
      </c>
      <c r="S684" s="67">
        <f t="shared" si="174"/>
        <v>46</v>
      </c>
    </row>
    <row r="685" spans="1:19" ht="25.5">
      <c r="A685" s="33" t="s">
        <v>71</v>
      </c>
      <c r="B685" s="99">
        <v>25</v>
      </c>
      <c r="C685" s="99">
        <v>29</v>
      </c>
      <c r="D685" s="100" t="s">
        <v>177</v>
      </c>
      <c r="E685" s="99">
        <v>0</v>
      </c>
      <c r="F685" s="99">
        <v>8</v>
      </c>
      <c r="G685" s="99">
        <v>22</v>
      </c>
      <c r="H685" s="99">
        <v>3</v>
      </c>
      <c r="I685" s="99">
        <v>21</v>
      </c>
      <c r="J685" s="101">
        <v>0</v>
      </c>
      <c r="K685" s="101">
        <v>0</v>
      </c>
      <c r="L685" s="101">
        <v>43</v>
      </c>
      <c r="M685" s="101">
        <v>10</v>
      </c>
      <c r="N685" s="101">
        <v>1</v>
      </c>
      <c r="O685" s="171" t="s">
        <v>689</v>
      </c>
      <c r="P685" s="170" t="s">
        <v>276</v>
      </c>
      <c r="Q685" s="67">
        <f t="shared" si="163"/>
        <v>54</v>
      </c>
      <c r="R685" s="67">
        <f t="shared" si="164"/>
        <v>54</v>
      </c>
      <c r="S685" s="67">
        <f t="shared" si="174"/>
        <v>54</v>
      </c>
    </row>
    <row r="686" spans="1:19" ht="38.25">
      <c r="A686" s="68" t="s">
        <v>370</v>
      </c>
      <c r="B686" s="99">
        <v>28</v>
      </c>
      <c r="C686" s="99">
        <v>33</v>
      </c>
      <c r="D686" s="100" t="s">
        <v>177</v>
      </c>
      <c r="E686" s="99">
        <v>0</v>
      </c>
      <c r="F686" s="99">
        <v>11</v>
      </c>
      <c r="G686" s="99">
        <v>22</v>
      </c>
      <c r="H686" s="99">
        <v>2</v>
      </c>
      <c r="I686" s="99">
        <v>26</v>
      </c>
      <c r="J686" s="101">
        <v>0</v>
      </c>
      <c r="K686" s="101">
        <v>0</v>
      </c>
      <c r="L686" s="101">
        <v>47</v>
      </c>
      <c r="M686" s="101">
        <v>13</v>
      </c>
      <c r="N686" s="101">
        <v>1</v>
      </c>
      <c r="O686" s="171"/>
      <c r="P686" s="170"/>
      <c r="Q686" s="67">
        <f t="shared" si="163"/>
        <v>61</v>
      </c>
      <c r="R686" s="67">
        <f t="shared" si="164"/>
        <v>61</v>
      </c>
      <c r="S686" s="67">
        <f t="shared" si="174"/>
        <v>61</v>
      </c>
    </row>
    <row r="687" spans="1:19" ht="25.5">
      <c r="A687" s="33" t="s">
        <v>71</v>
      </c>
      <c r="B687" s="99">
        <v>27</v>
      </c>
      <c r="C687" s="99">
        <v>19</v>
      </c>
      <c r="D687" s="100" t="s">
        <v>177</v>
      </c>
      <c r="E687" s="99">
        <v>2</v>
      </c>
      <c r="F687" s="99">
        <v>15</v>
      </c>
      <c r="G687" s="99">
        <v>8</v>
      </c>
      <c r="H687" s="99">
        <v>3</v>
      </c>
      <c r="I687" s="99">
        <v>18</v>
      </c>
      <c r="J687" s="101">
        <v>0</v>
      </c>
      <c r="K687" s="101">
        <v>0</v>
      </c>
      <c r="L687" s="101">
        <v>33</v>
      </c>
      <c r="M687" s="101">
        <v>13</v>
      </c>
      <c r="N687" s="101">
        <v>0</v>
      </c>
      <c r="O687" s="171" t="s">
        <v>690</v>
      </c>
      <c r="P687" s="170" t="s">
        <v>276</v>
      </c>
      <c r="Q687" s="67">
        <f t="shared" si="163"/>
        <v>46</v>
      </c>
      <c r="R687" s="67">
        <f t="shared" si="164"/>
        <v>46</v>
      </c>
      <c r="S687" s="67">
        <f t="shared" si="174"/>
        <v>46</v>
      </c>
    </row>
    <row r="688" spans="1:19" ht="38.25">
      <c r="A688" s="68" t="s">
        <v>370</v>
      </c>
      <c r="B688" s="99">
        <v>33</v>
      </c>
      <c r="C688" s="99">
        <v>21</v>
      </c>
      <c r="D688" s="100" t="s">
        <v>177</v>
      </c>
      <c r="E688" s="99">
        <v>4</v>
      </c>
      <c r="F688" s="99">
        <v>15</v>
      </c>
      <c r="G688" s="99">
        <v>12</v>
      </c>
      <c r="H688" s="99">
        <v>2</v>
      </c>
      <c r="I688" s="99">
        <v>21</v>
      </c>
      <c r="J688" s="101">
        <v>0</v>
      </c>
      <c r="K688" s="101">
        <v>0</v>
      </c>
      <c r="L688" s="101">
        <v>40</v>
      </c>
      <c r="M688" s="101">
        <v>14</v>
      </c>
      <c r="N688" s="101">
        <v>0</v>
      </c>
      <c r="O688" s="171"/>
      <c r="P688" s="170"/>
      <c r="Q688" s="67">
        <f t="shared" si="163"/>
        <v>54</v>
      </c>
      <c r="R688" s="67">
        <f t="shared" si="164"/>
        <v>54</v>
      </c>
      <c r="S688" s="67">
        <f t="shared" si="174"/>
        <v>54</v>
      </c>
    </row>
    <row r="689" spans="1:19" ht="25.5">
      <c r="A689" s="33" t="s">
        <v>71</v>
      </c>
      <c r="B689" s="99">
        <v>5</v>
      </c>
      <c r="C689" s="99">
        <v>9</v>
      </c>
      <c r="D689" s="100" t="s">
        <v>177</v>
      </c>
      <c r="E689" s="99">
        <v>0</v>
      </c>
      <c r="F689" s="99">
        <v>3</v>
      </c>
      <c r="G689" s="99">
        <v>0</v>
      </c>
      <c r="H689" s="99">
        <v>0</v>
      </c>
      <c r="I689" s="99">
        <v>11</v>
      </c>
      <c r="J689" s="101">
        <v>0</v>
      </c>
      <c r="K689" s="101">
        <v>0</v>
      </c>
      <c r="L689" s="101">
        <v>12</v>
      </c>
      <c r="M689" s="101">
        <v>2</v>
      </c>
      <c r="N689" s="101">
        <v>0</v>
      </c>
      <c r="O689" s="171" t="s">
        <v>691</v>
      </c>
      <c r="P689" s="170" t="s">
        <v>276</v>
      </c>
      <c r="Q689" s="67">
        <f t="shared" si="163"/>
        <v>14</v>
      </c>
      <c r="R689" s="67">
        <f t="shared" si="164"/>
        <v>14</v>
      </c>
      <c r="S689" s="67">
        <f t="shared" si="174"/>
        <v>14</v>
      </c>
    </row>
    <row r="690" spans="1:19" ht="38.25">
      <c r="A690" s="68" t="s">
        <v>370</v>
      </c>
      <c r="B690" s="99">
        <v>11</v>
      </c>
      <c r="C690" s="99">
        <v>12</v>
      </c>
      <c r="D690" s="100" t="s">
        <v>177</v>
      </c>
      <c r="E690" s="99">
        <v>0</v>
      </c>
      <c r="F690" s="99">
        <v>4</v>
      </c>
      <c r="G690" s="99">
        <v>2</v>
      </c>
      <c r="H690" s="99">
        <v>0</v>
      </c>
      <c r="I690" s="99">
        <v>17</v>
      </c>
      <c r="J690" s="101">
        <v>0</v>
      </c>
      <c r="K690" s="101">
        <v>0</v>
      </c>
      <c r="L690" s="101">
        <v>20</v>
      </c>
      <c r="M690" s="101">
        <v>3</v>
      </c>
      <c r="N690" s="101">
        <v>0</v>
      </c>
      <c r="O690" s="171"/>
      <c r="P690" s="170"/>
      <c r="Q690" s="67">
        <f t="shared" si="163"/>
        <v>23</v>
      </c>
      <c r="R690" s="67">
        <f t="shared" si="164"/>
        <v>23</v>
      </c>
      <c r="S690" s="67">
        <f t="shared" si="174"/>
        <v>23</v>
      </c>
    </row>
  </sheetData>
  <mergeCells count="687">
    <mergeCell ref="O207:O208"/>
    <mergeCell ref="P207:P208"/>
    <mergeCell ref="P553:P554"/>
    <mergeCell ref="O553:O554"/>
    <mergeCell ref="P465:P466"/>
    <mergeCell ref="O465:O466"/>
    <mergeCell ref="P321:P322"/>
    <mergeCell ref="O321:O322"/>
    <mergeCell ref="P555:P556"/>
    <mergeCell ref="O555:O556"/>
    <mergeCell ref="P467:P468"/>
    <mergeCell ref="O467:O468"/>
    <mergeCell ref="P363:P364"/>
    <mergeCell ref="O363:O364"/>
    <mergeCell ref="P397:P398"/>
    <mergeCell ref="O397:O398"/>
    <mergeCell ref="P551:P552"/>
    <mergeCell ref="O551:O552"/>
    <mergeCell ref="P463:P464"/>
    <mergeCell ref="O463:O464"/>
    <mergeCell ref="P549:P550"/>
    <mergeCell ref="O549:O550"/>
    <mergeCell ref="P461:P462"/>
    <mergeCell ref="O461:O462"/>
    <mergeCell ref="O395:O396"/>
    <mergeCell ref="P395:P396"/>
    <mergeCell ref="O229:O230"/>
    <mergeCell ref="P229:P230"/>
    <mergeCell ref="P357:P358"/>
    <mergeCell ref="O357:O358"/>
    <mergeCell ref="P359:P360"/>
    <mergeCell ref="O359:O360"/>
    <mergeCell ref="P361:P362"/>
    <mergeCell ref="O361:O362"/>
    <mergeCell ref="P297:P298"/>
    <mergeCell ref="O297:O298"/>
    <mergeCell ref="P251:P252"/>
    <mergeCell ref="O251:O252"/>
    <mergeCell ref="O243:O244"/>
    <mergeCell ref="P243:P244"/>
    <mergeCell ref="O245:O246"/>
    <mergeCell ref="P245:P246"/>
    <mergeCell ref="O247:O248"/>
    <mergeCell ref="P247:P248"/>
    <mergeCell ref="O237:O238"/>
    <mergeCell ref="P237:P238"/>
    <mergeCell ref="O239:O240"/>
    <mergeCell ref="P239:P240"/>
    <mergeCell ref="O671:O672"/>
    <mergeCell ref="P671:P672"/>
    <mergeCell ref="O647:O648"/>
    <mergeCell ref="P647:P648"/>
    <mergeCell ref="O213:O214"/>
    <mergeCell ref="P213:P214"/>
    <mergeCell ref="O683:O684"/>
    <mergeCell ref="P683:P684"/>
    <mergeCell ref="O685:O686"/>
    <mergeCell ref="P685:P686"/>
    <mergeCell ref="O659:O660"/>
    <mergeCell ref="P659:P660"/>
    <mergeCell ref="O661:O662"/>
    <mergeCell ref="P661:P662"/>
    <mergeCell ref="O665:O666"/>
    <mergeCell ref="P665:P666"/>
    <mergeCell ref="O667:O668"/>
    <mergeCell ref="P667:P668"/>
    <mergeCell ref="O669:O670"/>
    <mergeCell ref="P669:P670"/>
    <mergeCell ref="O643:O644"/>
    <mergeCell ref="P643:P644"/>
    <mergeCell ref="O645:O646"/>
    <mergeCell ref="P645:P646"/>
    <mergeCell ref="O687:O688"/>
    <mergeCell ref="P687:P688"/>
    <mergeCell ref="O689:O690"/>
    <mergeCell ref="P689:P690"/>
    <mergeCell ref="O673:O674"/>
    <mergeCell ref="P673:P674"/>
    <mergeCell ref="O675:O676"/>
    <mergeCell ref="P675:P676"/>
    <mergeCell ref="O677:O678"/>
    <mergeCell ref="P677:P678"/>
    <mergeCell ref="O679:O680"/>
    <mergeCell ref="P679:P680"/>
    <mergeCell ref="O681:O682"/>
    <mergeCell ref="P681:P682"/>
    <mergeCell ref="O653:O654"/>
    <mergeCell ref="P653:P654"/>
    <mergeCell ref="O655:O656"/>
    <mergeCell ref="P655:P656"/>
    <mergeCell ref="O657:O658"/>
    <mergeCell ref="P657:P658"/>
    <mergeCell ref="O629:O630"/>
    <mergeCell ref="P629:P630"/>
    <mergeCell ref="O633:O634"/>
    <mergeCell ref="P633:P634"/>
    <mergeCell ref="O637:O638"/>
    <mergeCell ref="P637:P638"/>
    <mergeCell ref="O639:O640"/>
    <mergeCell ref="P639:P640"/>
    <mergeCell ref="O641:O642"/>
    <mergeCell ref="P641:P642"/>
    <mergeCell ref="P635:P636"/>
    <mergeCell ref="O635:O636"/>
    <mergeCell ref="P649:P650"/>
    <mergeCell ref="O649:O650"/>
    <mergeCell ref="P651:P652"/>
    <mergeCell ref="O651:O652"/>
    <mergeCell ref="O631:O632"/>
    <mergeCell ref="P631:P632"/>
    <mergeCell ref="O619:O620"/>
    <mergeCell ref="P619:P620"/>
    <mergeCell ref="O621:O622"/>
    <mergeCell ref="P621:P622"/>
    <mergeCell ref="O623:O624"/>
    <mergeCell ref="P623:P624"/>
    <mergeCell ref="O625:O626"/>
    <mergeCell ref="P625:P626"/>
    <mergeCell ref="O627:O628"/>
    <mergeCell ref="P627:P628"/>
    <mergeCell ref="O607:O608"/>
    <mergeCell ref="P607:P608"/>
    <mergeCell ref="O609:O610"/>
    <mergeCell ref="P609:P610"/>
    <mergeCell ref="O613:O614"/>
    <mergeCell ref="P613:P614"/>
    <mergeCell ref="O615:O616"/>
    <mergeCell ref="P615:P616"/>
    <mergeCell ref="O617:O618"/>
    <mergeCell ref="P617:P618"/>
    <mergeCell ref="P611:P612"/>
    <mergeCell ref="O611:O612"/>
    <mergeCell ref="O597:O598"/>
    <mergeCell ref="P597:P598"/>
    <mergeCell ref="O599:O600"/>
    <mergeCell ref="P599:P600"/>
    <mergeCell ref="O601:O602"/>
    <mergeCell ref="P601:P602"/>
    <mergeCell ref="O603:O604"/>
    <mergeCell ref="P603:P604"/>
    <mergeCell ref="O605:O606"/>
    <mergeCell ref="P605:P606"/>
    <mergeCell ref="O585:O586"/>
    <mergeCell ref="P585:P586"/>
    <mergeCell ref="O587:O588"/>
    <mergeCell ref="P587:P588"/>
    <mergeCell ref="O589:O590"/>
    <mergeCell ref="P589:P590"/>
    <mergeCell ref="O591:O592"/>
    <mergeCell ref="P591:P592"/>
    <mergeCell ref="O593:O594"/>
    <mergeCell ref="P593:P594"/>
    <mergeCell ref="O573:O574"/>
    <mergeCell ref="P573:P574"/>
    <mergeCell ref="O577:O578"/>
    <mergeCell ref="P577:P578"/>
    <mergeCell ref="O579:O580"/>
    <mergeCell ref="P579:P580"/>
    <mergeCell ref="O581:O582"/>
    <mergeCell ref="P581:P582"/>
    <mergeCell ref="O583:O584"/>
    <mergeCell ref="P583:P584"/>
    <mergeCell ref="O575:O576"/>
    <mergeCell ref="P575:P576"/>
    <mergeCell ref="O559:O560"/>
    <mergeCell ref="P559:P560"/>
    <mergeCell ref="O561:O562"/>
    <mergeCell ref="P561:P562"/>
    <mergeCell ref="O563:O564"/>
    <mergeCell ref="P563:P564"/>
    <mergeCell ref="O565:O566"/>
    <mergeCell ref="P565:P566"/>
    <mergeCell ref="O571:O572"/>
    <mergeCell ref="P571:P572"/>
    <mergeCell ref="O541:O542"/>
    <mergeCell ref="P541:P542"/>
    <mergeCell ref="O543:O544"/>
    <mergeCell ref="P543:P544"/>
    <mergeCell ref="O545:O546"/>
    <mergeCell ref="P545:P546"/>
    <mergeCell ref="O547:O548"/>
    <mergeCell ref="P547:P548"/>
    <mergeCell ref="O529:O530"/>
    <mergeCell ref="P529:P530"/>
    <mergeCell ref="O531:O532"/>
    <mergeCell ref="P531:P532"/>
    <mergeCell ref="O533:O534"/>
    <mergeCell ref="P533:P534"/>
    <mergeCell ref="O535:O536"/>
    <mergeCell ref="P535:P536"/>
    <mergeCell ref="O537:O538"/>
    <mergeCell ref="P537:P538"/>
    <mergeCell ref="O539:O540"/>
    <mergeCell ref="P539:P540"/>
    <mergeCell ref="O513:O514"/>
    <mergeCell ref="P513:P514"/>
    <mergeCell ref="O515:O516"/>
    <mergeCell ref="P515:P516"/>
    <mergeCell ref="O519:O520"/>
    <mergeCell ref="P519:P520"/>
    <mergeCell ref="O525:O526"/>
    <mergeCell ref="P525:P526"/>
    <mergeCell ref="O527:O528"/>
    <mergeCell ref="P527:P528"/>
    <mergeCell ref="O517:O518"/>
    <mergeCell ref="P517:P518"/>
    <mergeCell ref="O523:O524"/>
    <mergeCell ref="P523:P524"/>
    <mergeCell ref="O501:O502"/>
    <mergeCell ref="P501:P502"/>
    <mergeCell ref="O505:O506"/>
    <mergeCell ref="P505:P506"/>
    <mergeCell ref="O509:O510"/>
    <mergeCell ref="P509:P510"/>
    <mergeCell ref="O511:O512"/>
    <mergeCell ref="P511:P512"/>
    <mergeCell ref="O503:O504"/>
    <mergeCell ref="P503:P504"/>
    <mergeCell ref="O507:O508"/>
    <mergeCell ref="P507:P508"/>
    <mergeCell ref="O19:O20"/>
    <mergeCell ref="P19:P20"/>
    <mergeCell ref="O9:O10"/>
    <mergeCell ref="P9:P10"/>
    <mergeCell ref="O11:O12"/>
    <mergeCell ref="P11:P12"/>
    <mergeCell ref="O499:O500"/>
    <mergeCell ref="P499:P500"/>
    <mergeCell ref="O39:O40"/>
    <mergeCell ref="P39:P40"/>
    <mergeCell ref="O41:O42"/>
    <mergeCell ref="P41:P42"/>
    <mergeCell ref="O43:O44"/>
    <mergeCell ref="P43:P44"/>
    <mergeCell ref="O33:O34"/>
    <mergeCell ref="P33:P34"/>
    <mergeCell ref="O35:O36"/>
    <mergeCell ref="P35:P36"/>
    <mergeCell ref="O37:O38"/>
    <mergeCell ref="P37:P38"/>
    <mergeCell ref="O29:O30"/>
    <mergeCell ref="P29:P30"/>
    <mergeCell ref="O31:O32"/>
    <mergeCell ref="P31:P32"/>
    <mergeCell ref="A5:D5"/>
    <mergeCell ref="E5:I5"/>
    <mergeCell ref="J5:N5"/>
    <mergeCell ref="O5:P5"/>
    <mergeCell ref="O7:O8"/>
    <mergeCell ref="P7:P8"/>
    <mergeCell ref="O15:O16"/>
    <mergeCell ref="P15:P16"/>
    <mergeCell ref="O17:O18"/>
    <mergeCell ref="P17:P18"/>
    <mergeCell ref="O13:O14"/>
    <mergeCell ref="P13:P14"/>
    <mergeCell ref="O27:O28"/>
    <mergeCell ref="P27:P28"/>
    <mergeCell ref="O21:O22"/>
    <mergeCell ref="P21:P22"/>
    <mergeCell ref="O23:O24"/>
    <mergeCell ref="P23:P24"/>
    <mergeCell ref="O51:O52"/>
    <mergeCell ref="P51:P52"/>
    <mergeCell ref="O25:O26"/>
    <mergeCell ref="P25:P26"/>
    <mergeCell ref="O53:O54"/>
    <mergeCell ref="P53:P54"/>
    <mergeCell ref="O55:O56"/>
    <mergeCell ref="P55:P56"/>
    <mergeCell ref="O45:O46"/>
    <mergeCell ref="P45:P46"/>
    <mergeCell ref="O47:O48"/>
    <mergeCell ref="P47:P48"/>
    <mergeCell ref="O49:O50"/>
    <mergeCell ref="P49:P50"/>
    <mergeCell ref="O63:O64"/>
    <mergeCell ref="P63:P64"/>
    <mergeCell ref="O65:O66"/>
    <mergeCell ref="P65:P66"/>
    <mergeCell ref="O67:O68"/>
    <mergeCell ref="P67:P68"/>
    <mergeCell ref="O57:O58"/>
    <mergeCell ref="P57:P58"/>
    <mergeCell ref="O59:O60"/>
    <mergeCell ref="P59:P60"/>
    <mergeCell ref="O61:O62"/>
    <mergeCell ref="P61:P62"/>
    <mergeCell ref="O75:O76"/>
    <mergeCell ref="P75:P76"/>
    <mergeCell ref="O77:O78"/>
    <mergeCell ref="P77:P78"/>
    <mergeCell ref="O79:O80"/>
    <mergeCell ref="P79:P80"/>
    <mergeCell ref="O69:O70"/>
    <mergeCell ref="P69:P70"/>
    <mergeCell ref="O71:O72"/>
    <mergeCell ref="P71:P72"/>
    <mergeCell ref="O73:O74"/>
    <mergeCell ref="P73:P74"/>
    <mergeCell ref="O87:O88"/>
    <mergeCell ref="P87:P88"/>
    <mergeCell ref="O89:O90"/>
    <mergeCell ref="P89:P90"/>
    <mergeCell ref="O91:O92"/>
    <mergeCell ref="P91:P92"/>
    <mergeCell ref="O81:O82"/>
    <mergeCell ref="P81:P82"/>
    <mergeCell ref="O83:O84"/>
    <mergeCell ref="P83:P84"/>
    <mergeCell ref="O85:O86"/>
    <mergeCell ref="P85:P86"/>
    <mergeCell ref="O101:O102"/>
    <mergeCell ref="P101:P102"/>
    <mergeCell ref="O103:O104"/>
    <mergeCell ref="P103:P104"/>
    <mergeCell ref="O105:O106"/>
    <mergeCell ref="P105:P106"/>
    <mergeCell ref="O93:O94"/>
    <mergeCell ref="P93:P94"/>
    <mergeCell ref="O95:O96"/>
    <mergeCell ref="P95:P96"/>
    <mergeCell ref="O97:O98"/>
    <mergeCell ref="P97:P98"/>
    <mergeCell ref="O99:O100"/>
    <mergeCell ref="O113:O114"/>
    <mergeCell ref="P113:P114"/>
    <mergeCell ref="O115:O116"/>
    <mergeCell ref="P115:P116"/>
    <mergeCell ref="O117:O118"/>
    <mergeCell ref="P117:P118"/>
    <mergeCell ref="O107:O108"/>
    <mergeCell ref="P107:P108"/>
    <mergeCell ref="O109:O110"/>
    <mergeCell ref="P109:P110"/>
    <mergeCell ref="O111:O112"/>
    <mergeCell ref="P111:P112"/>
    <mergeCell ref="O125:O126"/>
    <mergeCell ref="P125:P126"/>
    <mergeCell ref="O127:O128"/>
    <mergeCell ref="P127:P128"/>
    <mergeCell ref="O129:O130"/>
    <mergeCell ref="P129:P130"/>
    <mergeCell ref="O119:O120"/>
    <mergeCell ref="P119:P120"/>
    <mergeCell ref="O121:O122"/>
    <mergeCell ref="P121:P122"/>
    <mergeCell ref="O123:O124"/>
    <mergeCell ref="P123:P124"/>
    <mergeCell ref="O137:O138"/>
    <mergeCell ref="P137:P138"/>
    <mergeCell ref="O139:O140"/>
    <mergeCell ref="P139:P140"/>
    <mergeCell ref="O141:O142"/>
    <mergeCell ref="P141:P142"/>
    <mergeCell ref="O131:O132"/>
    <mergeCell ref="P131:P132"/>
    <mergeCell ref="O133:O134"/>
    <mergeCell ref="P133:P134"/>
    <mergeCell ref="O135:O136"/>
    <mergeCell ref="P135:P136"/>
    <mergeCell ref="O147:O148"/>
    <mergeCell ref="P147:P148"/>
    <mergeCell ref="O151:O152"/>
    <mergeCell ref="P151:P152"/>
    <mergeCell ref="O153:O154"/>
    <mergeCell ref="P153:P154"/>
    <mergeCell ref="O143:O144"/>
    <mergeCell ref="P143:P144"/>
    <mergeCell ref="O145:O146"/>
    <mergeCell ref="P145:P146"/>
    <mergeCell ref="P149:P150"/>
    <mergeCell ref="O149:O150"/>
    <mergeCell ref="O165:O166"/>
    <mergeCell ref="P165:P166"/>
    <mergeCell ref="O167:O168"/>
    <mergeCell ref="P167:P168"/>
    <mergeCell ref="O169:O170"/>
    <mergeCell ref="P169:P170"/>
    <mergeCell ref="O159:O160"/>
    <mergeCell ref="P159:P160"/>
    <mergeCell ref="O161:O162"/>
    <mergeCell ref="P161:P162"/>
    <mergeCell ref="O163:O164"/>
    <mergeCell ref="P163:P164"/>
    <mergeCell ref="O177:O178"/>
    <mergeCell ref="P177:P178"/>
    <mergeCell ref="O181:O182"/>
    <mergeCell ref="P181:P182"/>
    <mergeCell ref="O183:O184"/>
    <mergeCell ref="P183:P184"/>
    <mergeCell ref="O171:O172"/>
    <mergeCell ref="P171:P172"/>
    <mergeCell ref="O173:O174"/>
    <mergeCell ref="P173:P174"/>
    <mergeCell ref="O175:O176"/>
    <mergeCell ref="P175:P176"/>
    <mergeCell ref="O179:O180"/>
    <mergeCell ref="P179:P180"/>
    <mergeCell ref="O185:O186"/>
    <mergeCell ref="P185:P186"/>
    <mergeCell ref="O203:O204"/>
    <mergeCell ref="P203:P204"/>
    <mergeCell ref="O205:O206"/>
    <mergeCell ref="P205:P206"/>
    <mergeCell ref="P187:P188"/>
    <mergeCell ref="O187:O188"/>
    <mergeCell ref="P189:P190"/>
    <mergeCell ref="O189:O190"/>
    <mergeCell ref="P191:P192"/>
    <mergeCell ref="O191:O192"/>
    <mergeCell ref="O193:O194"/>
    <mergeCell ref="P193:P194"/>
    <mergeCell ref="P199:P200"/>
    <mergeCell ref="O199:O200"/>
    <mergeCell ref="P195:P196"/>
    <mergeCell ref="O195:O196"/>
    <mergeCell ref="P197:P198"/>
    <mergeCell ref="O197:O198"/>
    <mergeCell ref="O215:O216"/>
    <mergeCell ref="P215:P216"/>
    <mergeCell ref="O217:O218"/>
    <mergeCell ref="P217:P218"/>
    <mergeCell ref="O219:O220"/>
    <mergeCell ref="P219:P220"/>
    <mergeCell ref="O209:O210"/>
    <mergeCell ref="P209:P210"/>
    <mergeCell ref="O211:O212"/>
    <mergeCell ref="P211:P212"/>
    <mergeCell ref="O227:O228"/>
    <mergeCell ref="P227:P228"/>
    <mergeCell ref="O233:O234"/>
    <mergeCell ref="P233:P234"/>
    <mergeCell ref="O235:O236"/>
    <mergeCell ref="P235:P236"/>
    <mergeCell ref="O221:O222"/>
    <mergeCell ref="P221:P222"/>
    <mergeCell ref="O223:O224"/>
    <mergeCell ref="P223:P224"/>
    <mergeCell ref="O225:O226"/>
    <mergeCell ref="P225:P226"/>
    <mergeCell ref="O241:O242"/>
    <mergeCell ref="P241:P242"/>
    <mergeCell ref="O257:O258"/>
    <mergeCell ref="P257:P258"/>
    <mergeCell ref="O259:O260"/>
    <mergeCell ref="P259:P260"/>
    <mergeCell ref="O261:O262"/>
    <mergeCell ref="P261:P262"/>
    <mergeCell ref="O249:O250"/>
    <mergeCell ref="P249:P250"/>
    <mergeCell ref="O253:O254"/>
    <mergeCell ref="P253:P254"/>
    <mergeCell ref="O255:O256"/>
    <mergeCell ref="P255:P256"/>
    <mergeCell ref="O269:O270"/>
    <mergeCell ref="P269:P270"/>
    <mergeCell ref="O271:O272"/>
    <mergeCell ref="P271:P272"/>
    <mergeCell ref="O275:O276"/>
    <mergeCell ref="P275:P276"/>
    <mergeCell ref="O263:O264"/>
    <mergeCell ref="P263:P264"/>
    <mergeCell ref="O265:O266"/>
    <mergeCell ref="P265:P266"/>
    <mergeCell ref="O267:O268"/>
    <mergeCell ref="P267:P268"/>
    <mergeCell ref="O283:O284"/>
    <mergeCell ref="P283:P284"/>
    <mergeCell ref="O285:O286"/>
    <mergeCell ref="P285:P286"/>
    <mergeCell ref="O287:O288"/>
    <mergeCell ref="P287:P288"/>
    <mergeCell ref="O277:O278"/>
    <mergeCell ref="P277:P278"/>
    <mergeCell ref="O279:O280"/>
    <mergeCell ref="P279:P280"/>
    <mergeCell ref="O281:O282"/>
    <mergeCell ref="P281:P282"/>
    <mergeCell ref="O289:O290"/>
    <mergeCell ref="P289:P290"/>
    <mergeCell ref="O291:O292"/>
    <mergeCell ref="P291:P292"/>
    <mergeCell ref="O293:O294"/>
    <mergeCell ref="P293:P294"/>
    <mergeCell ref="P299:P300"/>
    <mergeCell ref="O299:O300"/>
    <mergeCell ref="O307:O308"/>
    <mergeCell ref="P307:P308"/>
    <mergeCell ref="O313:O314"/>
    <mergeCell ref="P313:P314"/>
    <mergeCell ref="O315:O316"/>
    <mergeCell ref="P315:P316"/>
    <mergeCell ref="O317:O318"/>
    <mergeCell ref="P317:P318"/>
    <mergeCell ref="P319:P320"/>
    <mergeCell ref="O319:O320"/>
    <mergeCell ref="O295:O296"/>
    <mergeCell ref="P295:P296"/>
    <mergeCell ref="O309:O310"/>
    <mergeCell ref="P309:P310"/>
    <mergeCell ref="O311:O312"/>
    <mergeCell ref="P311:P312"/>
    <mergeCell ref="O329:O330"/>
    <mergeCell ref="P329:P330"/>
    <mergeCell ref="O331:O332"/>
    <mergeCell ref="P331:P332"/>
    <mergeCell ref="O333:O334"/>
    <mergeCell ref="P333:P334"/>
    <mergeCell ref="O323:O324"/>
    <mergeCell ref="P323:P324"/>
    <mergeCell ref="O325:O326"/>
    <mergeCell ref="P325:P326"/>
    <mergeCell ref="O327:O328"/>
    <mergeCell ref="P327:P328"/>
    <mergeCell ref="O341:O342"/>
    <mergeCell ref="P341:P342"/>
    <mergeCell ref="O343:O344"/>
    <mergeCell ref="P343:P344"/>
    <mergeCell ref="O345:O346"/>
    <mergeCell ref="P345:P346"/>
    <mergeCell ref="O335:O336"/>
    <mergeCell ref="P335:P336"/>
    <mergeCell ref="O337:O338"/>
    <mergeCell ref="P337:P338"/>
    <mergeCell ref="O339:O340"/>
    <mergeCell ref="P339:P340"/>
    <mergeCell ref="O353:O354"/>
    <mergeCell ref="P353:P354"/>
    <mergeCell ref="O367:O368"/>
    <mergeCell ref="P367:P368"/>
    <mergeCell ref="O369:O370"/>
    <mergeCell ref="P369:P370"/>
    <mergeCell ref="O355:O356"/>
    <mergeCell ref="P355:P356"/>
    <mergeCell ref="O347:O348"/>
    <mergeCell ref="P347:P348"/>
    <mergeCell ref="O349:O350"/>
    <mergeCell ref="P349:P350"/>
    <mergeCell ref="O351:O352"/>
    <mergeCell ref="P351:P352"/>
    <mergeCell ref="O377:O378"/>
    <mergeCell ref="P377:P378"/>
    <mergeCell ref="O379:O380"/>
    <mergeCell ref="P379:P380"/>
    <mergeCell ref="O381:O382"/>
    <mergeCell ref="P381:P382"/>
    <mergeCell ref="O371:O372"/>
    <mergeCell ref="P371:P372"/>
    <mergeCell ref="O373:O374"/>
    <mergeCell ref="P373:P374"/>
    <mergeCell ref="O375:O376"/>
    <mergeCell ref="P375:P376"/>
    <mergeCell ref="O411:O412"/>
    <mergeCell ref="P411:P412"/>
    <mergeCell ref="O413:O414"/>
    <mergeCell ref="P413:P414"/>
    <mergeCell ref="O415:O416"/>
    <mergeCell ref="P415:P416"/>
    <mergeCell ref="O405:O406"/>
    <mergeCell ref="P405:P406"/>
    <mergeCell ref="O407:O408"/>
    <mergeCell ref="P407:P408"/>
    <mergeCell ref="O409:O410"/>
    <mergeCell ref="P409:P410"/>
    <mergeCell ref="O423:O424"/>
    <mergeCell ref="P423:P424"/>
    <mergeCell ref="O425:O426"/>
    <mergeCell ref="P425:P426"/>
    <mergeCell ref="O427:O428"/>
    <mergeCell ref="P427:P428"/>
    <mergeCell ref="O417:O418"/>
    <mergeCell ref="P417:P418"/>
    <mergeCell ref="O419:O420"/>
    <mergeCell ref="P419:P420"/>
    <mergeCell ref="O421:O422"/>
    <mergeCell ref="P421:P422"/>
    <mergeCell ref="O435:O436"/>
    <mergeCell ref="P435:P436"/>
    <mergeCell ref="O437:O438"/>
    <mergeCell ref="P437:P438"/>
    <mergeCell ref="O439:O440"/>
    <mergeCell ref="P439:P440"/>
    <mergeCell ref="O429:O430"/>
    <mergeCell ref="P429:P430"/>
    <mergeCell ref="O431:O432"/>
    <mergeCell ref="P431:P432"/>
    <mergeCell ref="O433:O434"/>
    <mergeCell ref="P433:P434"/>
    <mergeCell ref="O455:O456"/>
    <mergeCell ref="P455:P456"/>
    <mergeCell ref="O457:O458"/>
    <mergeCell ref="P457:P458"/>
    <mergeCell ref="O441:O442"/>
    <mergeCell ref="P441:P442"/>
    <mergeCell ref="O443:O444"/>
    <mergeCell ref="P443:P444"/>
    <mergeCell ref="O445:O446"/>
    <mergeCell ref="P445:P446"/>
    <mergeCell ref="O497:O498"/>
    <mergeCell ref="P497:P498"/>
    <mergeCell ref="O489:O490"/>
    <mergeCell ref="P489:P490"/>
    <mergeCell ref="O491:O492"/>
    <mergeCell ref="P491:P492"/>
    <mergeCell ref="O493:O494"/>
    <mergeCell ref="P493:P494"/>
    <mergeCell ref="O481:O482"/>
    <mergeCell ref="P481:P482"/>
    <mergeCell ref="O483:O484"/>
    <mergeCell ref="P483:P484"/>
    <mergeCell ref="O485:O486"/>
    <mergeCell ref="P485:P486"/>
    <mergeCell ref="O487:O488"/>
    <mergeCell ref="P487:P488"/>
    <mergeCell ref="O479:O480"/>
    <mergeCell ref="P479:P480"/>
    <mergeCell ref="O155:O156"/>
    <mergeCell ref="P155:P156"/>
    <mergeCell ref="O495:O496"/>
    <mergeCell ref="P495:P496"/>
    <mergeCell ref="O473:O474"/>
    <mergeCell ref="P473:P474"/>
    <mergeCell ref="O475:O476"/>
    <mergeCell ref="P475:P476"/>
    <mergeCell ref="O477:O478"/>
    <mergeCell ref="P477:P478"/>
    <mergeCell ref="O453:O454"/>
    <mergeCell ref="P453:P454"/>
    <mergeCell ref="O459:O460"/>
    <mergeCell ref="P459:P460"/>
    <mergeCell ref="O471:O472"/>
    <mergeCell ref="P471:P472"/>
    <mergeCell ref="O447:O448"/>
    <mergeCell ref="P447:P448"/>
    <mergeCell ref="O449:O450"/>
    <mergeCell ref="P449:P450"/>
    <mergeCell ref="O451:O452"/>
    <mergeCell ref="P451:P452"/>
    <mergeCell ref="P557:P558"/>
    <mergeCell ref="O557:O558"/>
    <mergeCell ref="P273:P274"/>
    <mergeCell ref="O273:O274"/>
    <mergeCell ref="P301:P302"/>
    <mergeCell ref="O301:O302"/>
    <mergeCell ref="P663:P664"/>
    <mergeCell ref="O663:O664"/>
    <mergeCell ref="P521:P522"/>
    <mergeCell ref="O521:O522"/>
    <mergeCell ref="P567:P568"/>
    <mergeCell ref="O567:O568"/>
    <mergeCell ref="P399:P400"/>
    <mergeCell ref="O399:O400"/>
    <mergeCell ref="P365:P366"/>
    <mergeCell ref="O365:O366"/>
    <mergeCell ref="P401:P402"/>
    <mergeCell ref="O401:O402"/>
    <mergeCell ref="O569:O570"/>
    <mergeCell ref="P569:P570"/>
    <mergeCell ref="O595:O596"/>
    <mergeCell ref="P595:P596"/>
    <mergeCell ref="O469:O470"/>
    <mergeCell ref="P469:P470"/>
    <mergeCell ref="P157:P158"/>
    <mergeCell ref="O157:O158"/>
    <mergeCell ref="P231:P232"/>
    <mergeCell ref="O231:O232"/>
    <mergeCell ref="P403:P404"/>
    <mergeCell ref="O403:O404"/>
    <mergeCell ref="P303:P304"/>
    <mergeCell ref="O303:O304"/>
    <mergeCell ref="P305:P306"/>
    <mergeCell ref="O305:O306"/>
    <mergeCell ref="O201:O202"/>
    <mergeCell ref="P201:P202"/>
    <mergeCell ref="O389:O390"/>
    <mergeCell ref="P389:P390"/>
    <mergeCell ref="O391:O392"/>
    <mergeCell ref="P391:P392"/>
    <mergeCell ref="O393:O394"/>
    <mergeCell ref="P393:P394"/>
    <mergeCell ref="O383:O384"/>
    <mergeCell ref="P383:P384"/>
    <mergeCell ref="O385:O386"/>
    <mergeCell ref="P385:P386"/>
    <mergeCell ref="O387:O388"/>
    <mergeCell ref="P387:P388"/>
  </mergeCells>
  <printOptions horizontalCentered="1"/>
  <pageMargins left="0.70866141732283472" right="0.70866141732283472" top="0.61" bottom="0.74803149606299213" header="0.31496062992125984" footer="0.31496062992125984"/>
  <pageSetup scale="55" orientation="landscape" r:id="rId1"/>
  <headerFooter>
    <oddFooter>&amp;C&amp;P de &amp;N</oddFooter>
  </headerFooter>
  <rowBreaks count="14" manualBreakCount="14">
    <brk id="33" max="15" man="1"/>
    <brk id="60" max="15" man="1"/>
    <brk id="88" max="15" man="1"/>
    <brk id="116" max="15" man="1"/>
    <brk id="142" max="15" man="1"/>
    <brk id="172" max="15" man="1"/>
    <brk id="220" max="15" man="1"/>
    <brk id="254" max="15" man="1"/>
    <brk id="283" max="15" man="1"/>
    <brk id="312" max="15" man="1"/>
    <brk id="328" max="15" man="1"/>
    <brk id="366" max="15" man="1"/>
    <brk id="406" max="15" man="1"/>
    <brk id="436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2"/>
  <sheetViews>
    <sheetView showGridLines="0" view="pageBreakPreview" zoomScale="120" zoomScaleNormal="115" zoomScaleSheetLayoutView="120" workbookViewId="0">
      <pane xSplit="5" ySplit="7" topLeftCell="K77" activePane="bottomRight" state="frozen"/>
      <selection activeCell="O54" sqref="O54"/>
      <selection pane="topRight" activeCell="O54" sqref="O54"/>
      <selection pane="bottomLeft" activeCell="O54" sqref="O54"/>
      <selection pane="bottomRight" activeCell="D78" sqref="D78"/>
    </sheetView>
  </sheetViews>
  <sheetFormatPr baseColWidth="10" defaultColWidth="11.42578125" defaultRowHeight="15"/>
  <cols>
    <col min="1" max="1" width="11.7109375" style="19" customWidth="1"/>
    <col min="2" max="3" width="9.7109375" style="4" customWidth="1"/>
    <col min="4" max="4" width="13.7109375" style="4" customWidth="1"/>
    <col min="5" max="5" width="9.42578125" style="4" customWidth="1"/>
    <col min="6" max="7" width="7.7109375" style="4" bestFit="1" customWidth="1"/>
    <col min="8" max="8" width="8.28515625" style="4" bestFit="1" customWidth="1"/>
    <col min="9" max="9" width="8" style="4" bestFit="1" customWidth="1"/>
    <col min="10" max="10" width="8.28515625" style="4" bestFit="1" customWidth="1"/>
    <col min="11" max="11" width="8" style="4" bestFit="1" customWidth="1"/>
    <col min="12" max="12" width="8.28515625" style="4" bestFit="1" customWidth="1"/>
    <col min="13" max="13" width="8" style="4" bestFit="1" customWidth="1"/>
    <col min="14" max="14" width="8.7109375" style="4" bestFit="1" customWidth="1"/>
    <col min="15" max="15" width="8" style="4" bestFit="1" customWidth="1"/>
    <col min="16" max="17" width="8.7109375" style="4" bestFit="1" customWidth="1"/>
    <col min="18" max="18" width="7.7109375" style="4" bestFit="1" customWidth="1"/>
    <col min="19" max="20" width="8.28515625" style="4" bestFit="1" customWidth="1"/>
    <col min="21" max="21" width="7.7109375" style="4" bestFit="1" customWidth="1"/>
    <col min="22" max="25" width="8.28515625" style="4" bestFit="1" customWidth="1"/>
    <col min="26" max="27" width="8.7109375" style="4" bestFit="1" customWidth="1"/>
    <col min="28" max="28" width="8" style="4" bestFit="1" customWidth="1"/>
    <col min="29" max="29" width="8.7109375" style="4" bestFit="1" customWidth="1"/>
    <col min="30" max="30" width="3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7"/>
      <c r="H1" s="17"/>
      <c r="I1" s="17"/>
      <c r="J1" s="17"/>
      <c r="K1" s="17"/>
      <c r="L1" s="17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</row>
    <row r="2" spans="1:29" s="2" customFormat="1" ht="15.75">
      <c r="A2" s="13" t="s">
        <v>1</v>
      </c>
      <c r="B2" s="13"/>
      <c r="C2" s="13"/>
      <c r="D2" s="55" t="s">
        <v>775</v>
      </c>
      <c r="E2" s="13"/>
      <c r="F2" s="13"/>
      <c r="G2" s="17"/>
      <c r="H2" s="17"/>
      <c r="I2" s="17"/>
      <c r="J2" s="17"/>
      <c r="K2" s="17"/>
      <c r="L2" s="17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4" customFormat="1" ht="24" customHeight="1">
      <c r="A5" s="191" t="s">
        <v>18</v>
      </c>
      <c r="B5" s="191" t="s">
        <v>19</v>
      </c>
      <c r="C5" s="194" t="s">
        <v>185</v>
      </c>
      <c r="D5" s="201" t="s">
        <v>20</v>
      </c>
      <c r="E5" s="202" t="s">
        <v>21</v>
      </c>
      <c r="F5" s="197" t="s">
        <v>165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9"/>
    </row>
    <row r="6" spans="1:29" s="4" customFormat="1" ht="24" customHeight="1">
      <c r="A6" s="192"/>
      <c r="B6" s="192"/>
      <c r="C6" s="195"/>
      <c r="D6" s="201"/>
      <c r="E6" s="202"/>
      <c r="F6" s="200" t="s">
        <v>183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 t="s">
        <v>184</v>
      </c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</row>
    <row r="7" spans="1:29" s="4" customFormat="1">
      <c r="A7" s="193"/>
      <c r="B7" s="193"/>
      <c r="C7" s="196"/>
      <c r="D7" s="201"/>
      <c r="E7" s="202"/>
      <c r="F7" s="64" t="s">
        <v>22</v>
      </c>
      <c r="G7" s="64" t="s">
        <v>23</v>
      </c>
      <c r="H7" s="64" t="s">
        <v>24</v>
      </c>
      <c r="I7" s="64" t="s">
        <v>25</v>
      </c>
      <c r="J7" s="64" t="s">
        <v>24</v>
      </c>
      <c r="K7" s="64" t="s">
        <v>26</v>
      </c>
      <c r="L7" s="64" t="s">
        <v>26</v>
      </c>
      <c r="M7" s="64" t="s">
        <v>25</v>
      </c>
      <c r="N7" s="64" t="s">
        <v>27</v>
      </c>
      <c r="O7" s="64" t="s">
        <v>28</v>
      </c>
      <c r="P7" s="64" t="s">
        <v>29</v>
      </c>
      <c r="Q7" s="64" t="s">
        <v>30</v>
      </c>
      <c r="R7" s="64" t="s">
        <v>22</v>
      </c>
      <c r="S7" s="64" t="s">
        <v>23</v>
      </c>
      <c r="T7" s="64" t="s">
        <v>24</v>
      </c>
      <c r="U7" s="64" t="s">
        <v>25</v>
      </c>
      <c r="V7" s="64" t="s">
        <v>24</v>
      </c>
      <c r="W7" s="64" t="s">
        <v>26</v>
      </c>
      <c r="X7" s="64" t="s">
        <v>26</v>
      </c>
      <c r="Y7" s="64" t="s">
        <v>25</v>
      </c>
      <c r="Z7" s="64" t="s">
        <v>27</v>
      </c>
      <c r="AA7" s="64" t="s">
        <v>28</v>
      </c>
      <c r="AB7" s="64" t="s">
        <v>29</v>
      </c>
      <c r="AC7" s="64" t="s">
        <v>30</v>
      </c>
    </row>
    <row r="8" spans="1:29" s="2" customFormat="1" ht="45">
      <c r="A8" s="188" t="s">
        <v>167</v>
      </c>
      <c r="B8" s="185">
        <v>11</v>
      </c>
      <c r="C8" s="182" t="s">
        <v>38</v>
      </c>
      <c r="D8" s="24" t="s">
        <v>65</v>
      </c>
      <c r="E8" s="25"/>
      <c r="F8" s="31">
        <v>9780583.379999999</v>
      </c>
      <c r="G8" s="31">
        <v>10136017</v>
      </c>
      <c r="H8" s="31">
        <v>13994999.640000001</v>
      </c>
      <c r="I8" s="31">
        <v>14319958.420000002</v>
      </c>
      <c r="J8" s="31">
        <v>10207476.32</v>
      </c>
      <c r="K8" s="31">
        <v>10468126.65</v>
      </c>
      <c r="L8" s="31">
        <v>17409219.949999999</v>
      </c>
      <c r="M8" s="31">
        <v>11890068.569999997</v>
      </c>
      <c r="N8" s="31">
        <v>20712512.440000005</v>
      </c>
      <c r="O8" s="31">
        <v>10292480.909999998</v>
      </c>
      <c r="P8" s="31">
        <v>17463605.879999999</v>
      </c>
      <c r="Q8" s="31">
        <v>25523874.379999992</v>
      </c>
      <c r="R8" s="31">
        <v>9851411.7799999993</v>
      </c>
      <c r="S8" s="31">
        <v>10069380.18</v>
      </c>
      <c r="T8" s="31">
        <v>16885726.440000005</v>
      </c>
      <c r="U8" s="31">
        <v>11167931.950000001</v>
      </c>
      <c r="V8" s="31">
        <v>10503035.460000001</v>
      </c>
      <c r="W8" s="31">
        <v>10296665.099999998</v>
      </c>
      <c r="X8" s="31">
        <v>17642231.890000001</v>
      </c>
      <c r="Y8" s="31">
        <v>10620338.07</v>
      </c>
      <c r="Z8" s="31">
        <v>18111133</v>
      </c>
      <c r="AA8" s="31">
        <v>18482080.020000003</v>
      </c>
      <c r="AB8" s="31">
        <v>11622296.569999998</v>
      </c>
      <c r="AC8" s="31">
        <v>30845268.229999997</v>
      </c>
    </row>
    <row r="9" spans="1:29" ht="45">
      <c r="A9" s="189"/>
      <c r="B9" s="186"/>
      <c r="C9" s="183"/>
      <c r="D9" s="23" t="s">
        <v>66</v>
      </c>
      <c r="E9" s="26"/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1">
        <v>0</v>
      </c>
    </row>
    <row r="10" spans="1:29" ht="56.25">
      <c r="A10" s="189"/>
      <c r="B10" s="186"/>
      <c r="C10" s="183"/>
      <c r="D10" s="23" t="s">
        <v>67</v>
      </c>
      <c r="E10" s="26"/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</row>
    <row r="11" spans="1:29" s="2" customFormat="1" ht="56.25">
      <c r="A11" s="189"/>
      <c r="B11" s="186"/>
      <c r="C11" s="183"/>
      <c r="D11" s="24" t="s">
        <v>68</v>
      </c>
      <c r="E11" s="25"/>
      <c r="F11" s="31">
        <v>4012072.4100000011</v>
      </c>
      <c r="G11" s="31">
        <v>4149304.26</v>
      </c>
      <c r="H11" s="31">
        <v>5866431.3899999987</v>
      </c>
      <c r="I11" s="31">
        <v>4285192.03</v>
      </c>
      <c r="J11" s="31">
        <v>4337711.8499999996</v>
      </c>
      <c r="K11" s="31">
        <v>4992649.419999999</v>
      </c>
      <c r="L11" s="31">
        <v>7191343.2799999993</v>
      </c>
      <c r="M11" s="31">
        <v>4300253.33</v>
      </c>
      <c r="N11" s="31">
        <v>8542256.9900000002</v>
      </c>
      <c r="O11" s="31">
        <v>4276752.8499999996</v>
      </c>
      <c r="P11" s="31">
        <v>7335042.7499999991</v>
      </c>
      <c r="Q11" s="31">
        <v>10555471.17</v>
      </c>
      <c r="R11" s="31">
        <v>1498730.5499999998</v>
      </c>
      <c r="S11" s="31">
        <v>1520571.2299999997</v>
      </c>
      <c r="T11" s="31">
        <v>2580888.7199999997</v>
      </c>
      <c r="U11" s="31">
        <v>1813461.0399999998</v>
      </c>
      <c r="V11" s="31">
        <v>1703664.91</v>
      </c>
      <c r="W11" s="31">
        <v>1660174</v>
      </c>
      <c r="X11" s="31">
        <v>2725121.85</v>
      </c>
      <c r="Y11" s="31">
        <v>1641312.5</v>
      </c>
      <c r="Z11" s="31">
        <v>2823770.8000000003</v>
      </c>
      <c r="AA11" s="31">
        <v>2867555.51</v>
      </c>
      <c r="AB11" s="31">
        <v>1755703.3900000001</v>
      </c>
      <c r="AC11" s="31">
        <v>4918396.74</v>
      </c>
    </row>
    <row r="12" spans="1:29" ht="45">
      <c r="A12" s="189"/>
      <c r="B12" s="186"/>
      <c r="C12" s="183"/>
      <c r="D12" s="23" t="s">
        <v>69</v>
      </c>
      <c r="E12" s="26"/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</row>
    <row r="13" spans="1:29" ht="56.25">
      <c r="A13" s="189"/>
      <c r="B13" s="186"/>
      <c r="C13" s="183"/>
      <c r="D13" s="23" t="s">
        <v>70</v>
      </c>
      <c r="E13" s="26"/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</row>
    <row r="14" spans="1:29" s="2" customFormat="1" ht="45">
      <c r="A14" s="189"/>
      <c r="B14" s="186"/>
      <c r="C14" s="183"/>
      <c r="D14" s="24" t="s">
        <v>71</v>
      </c>
      <c r="E14" s="25"/>
      <c r="F14" s="31">
        <v>1196224.7700000003</v>
      </c>
      <c r="G14" s="31">
        <v>1257804.8199999998</v>
      </c>
      <c r="H14" s="31">
        <v>1735818.1500000001</v>
      </c>
      <c r="I14" s="31">
        <v>1321911.9499999997</v>
      </c>
      <c r="J14" s="31">
        <v>1273017.0700000003</v>
      </c>
      <c r="K14" s="31">
        <v>1324732.8400000001</v>
      </c>
      <c r="L14" s="31">
        <v>2250645.52</v>
      </c>
      <c r="M14" s="31">
        <v>1303999.05</v>
      </c>
      <c r="N14" s="31">
        <v>2821173.56</v>
      </c>
      <c r="O14" s="31">
        <v>1510258.06</v>
      </c>
      <c r="P14" s="31">
        <v>2456145.42</v>
      </c>
      <c r="Q14" s="31">
        <v>3688503.9500000007</v>
      </c>
      <c r="R14" s="31">
        <v>4174010.69</v>
      </c>
      <c r="S14" s="31">
        <v>4282051.84</v>
      </c>
      <c r="T14" s="31">
        <v>7160371.8200000003</v>
      </c>
      <c r="U14" s="31">
        <v>4857174.3</v>
      </c>
      <c r="V14" s="31">
        <v>4543823.01</v>
      </c>
      <c r="W14" s="31">
        <v>4456108.33</v>
      </c>
      <c r="X14" s="31">
        <v>7477739.8200000012</v>
      </c>
      <c r="Y14" s="31">
        <v>4467096.99</v>
      </c>
      <c r="Z14" s="31">
        <v>7337086.2800000012</v>
      </c>
      <c r="AA14" s="31">
        <v>7563335.3399999999</v>
      </c>
      <c r="AB14" s="31">
        <v>4325194.1100000003</v>
      </c>
      <c r="AC14" s="31">
        <v>12415423.169999998</v>
      </c>
    </row>
    <row r="15" spans="1:29" ht="45">
      <c r="A15" s="189"/>
      <c r="B15" s="186"/>
      <c r="C15" s="183"/>
      <c r="D15" s="23" t="s">
        <v>72</v>
      </c>
      <c r="E15" s="26"/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</row>
    <row r="16" spans="1:29" ht="56.25">
      <c r="A16" s="190"/>
      <c r="B16" s="186"/>
      <c r="C16" s="184"/>
      <c r="D16" s="23" t="s">
        <v>73</v>
      </c>
      <c r="E16" s="26"/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</row>
    <row r="17" spans="1:29" s="2" customFormat="1" ht="45">
      <c r="A17" s="188" t="s">
        <v>168</v>
      </c>
      <c r="B17" s="186"/>
      <c r="C17" s="182" t="s">
        <v>63</v>
      </c>
      <c r="D17" s="24" t="s">
        <v>74</v>
      </c>
      <c r="E17" s="25"/>
      <c r="F17" s="31">
        <v>1728159.42</v>
      </c>
      <c r="G17" s="31">
        <v>1821778.71</v>
      </c>
      <c r="H17" s="31">
        <v>2501475.5099999998</v>
      </c>
      <c r="I17" s="31">
        <v>1937352.55</v>
      </c>
      <c r="J17" s="31">
        <v>1857255.27</v>
      </c>
      <c r="K17" s="31">
        <v>1885475.48</v>
      </c>
      <c r="L17" s="31">
        <v>3229168.01</v>
      </c>
      <c r="M17" s="31">
        <v>1828065.7</v>
      </c>
      <c r="N17" s="31">
        <v>3739163.72</v>
      </c>
      <c r="O17" s="31">
        <v>1842495.77</v>
      </c>
      <c r="P17" s="31">
        <v>2938890.65</v>
      </c>
      <c r="Q17" s="31">
        <v>4381057.17</v>
      </c>
      <c r="R17" s="31">
        <v>1521864.0599999998</v>
      </c>
      <c r="S17" s="31">
        <v>1662506.02</v>
      </c>
      <c r="T17" s="31">
        <v>2770213.8</v>
      </c>
      <c r="U17" s="31">
        <v>1877869.74</v>
      </c>
      <c r="V17" s="31">
        <v>1770645.38</v>
      </c>
      <c r="W17" s="31">
        <v>1697699.8</v>
      </c>
      <c r="X17" s="31">
        <v>2884310.73</v>
      </c>
      <c r="Y17" s="31">
        <v>1685434.1900000002</v>
      </c>
      <c r="Z17" s="31">
        <v>2929182.6799999997</v>
      </c>
      <c r="AA17" s="31">
        <v>2751956.26</v>
      </c>
      <c r="AB17" s="31">
        <v>1633976.3399999999</v>
      </c>
      <c r="AC17" s="31">
        <v>4889459.6399999997</v>
      </c>
    </row>
    <row r="18" spans="1:29" ht="45">
      <c r="A18" s="189"/>
      <c r="B18" s="186"/>
      <c r="C18" s="183"/>
      <c r="D18" s="23" t="s">
        <v>75</v>
      </c>
      <c r="E18" s="26"/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</row>
    <row r="19" spans="1:29" ht="56.25">
      <c r="A19" s="189"/>
      <c r="B19" s="186"/>
      <c r="C19" s="183"/>
      <c r="D19" s="23" t="s">
        <v>76</v>
      </c>
      <c r="E19" s="26"/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</row>
    <row r="20" spans="1:29" s="2" customFormat="1" ht="45">
      <c r="A20" s="189"/>
      <c r="B20" s="186"/>
      <c r="C20" s="183"/>
      <c r="D20" s="24" t="s">
        <v>77</v>
      </c>
      <c r="E20" s="25"/>
      <c r="F20" s="31">
        <v>341023.77</v>
      </c>
      <c r="G20" s="31">
        <v>377402.78</v>
      </c>
      <c r="H20" s="31">
        <v>523339.27</v>
      </c>
      <c r="I20" s="31">
        <v>388836.26</v>
      </c>
      <c r="J20" s="31">
        <v>353127</v>
      </c>
      <c r="K20" s="31">
        <v>383174.18</v>
      </c>
      <c r="L20" s="31">
        <v>609100.01</v>
      </c>
      <c r="M20" s="31">
        <v>373285.28</v>
      </c>
      <c r="N20" s="31">
        <v>704571.42</v>
      </c>
      <c r="O20" s="31">
        <v>373957.61</v>
      </c>
      <c r="P20" s="31">
        <v>568731.99</v>
      </c>
      <c r="Q20" s="31">
        <v>929988.58</v>
      </c>
      <c r="R20" s="31">
        <v>343353.52</v>
      </c>
      <c r="S20" s="31">
        <v>349179.43</v>
      </c>
      <c r="T20" s="31">
        <v>579855.19999999995</v>
      </c>
      <c r="U20" s="31">
        <v>400640.83</v>
      </c>
      <c r="V20" s="31">
        <v>362288.19</v>
      </c>
      <c r="W20" s="31">
        <v>354869.27</v>
      </c>
      <c r="X20" s="31">
        <v>643815.34</v>
      </c>
      <c r="Y20" s="31">
        <v>426371.33</v>
      </c>
      <c r="Z20" s="31">
        <v>665282.4</v>
      </c>
      <c r="AA20" s="31">
        <v>629433.65</v>
      </c>
      <c r="AB20" s="31">
        <v>378300.59</v>
      </c>
      <c r="AC20" s="31">
        <v>1085488.45</v>
      </c>
    </row>
    <row r="21" spans="1:29" ht="45">
      <c r="A21" s="189"/>
      <c r="B21" s="186"/>
      <c r="C21" s="183"/>
      <c r="D21" s="23" t="s">
        <v>78</v>
      </c>
      <c r="E21" s="26"/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</row>
    <row r="22" spans="1:29" ht="56.25">
      <c r="A22" s="189"/>
      <c r="B22" s="186"/>
      <c r="C22" s="183"/>
      <c r="D22" s="23" t="s">
        <v>79</v>
      </c>
      <c r="E22" s="26"/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</row>
    <row r="23" spans="1:29" s="2" customFormat="1" ht="33.75">
      <c r="A23" s="189"/>
      <c r="B23" s="186"/>
      <c r="C23" s="183"/>
      <c r="D23" s="24" t="s">
        <v>80</v>
      </c>
      <c r="E23" s="25"/>
      <c r="F23" s="31">
        <v>879033.71</v>
      </c>
      <c r="G23" s="31">
        <v>916242.95</v>
      </c>
      <c r="H23" s="31">
        <v>1281730.9000000001</v>
      </c>
      <c r="I23" s="31">
        <v>966850.66</v>
      </c>
      <c r="J23" s="31">
        <v>947989.58999999985</v>
      </c>
      <c r="K23" s="31">
        <v>916712.91</v>
      </c>
      <c r="L23" s="31">
        <v>1505008.75</v>
      </c>
      <c r="M23" s="31">
        <v>889576.86999999988</v>
      </c>
      <c r="N23" s="31">
        <v>1838400.6800000002</v>
      </c>
      <c r="O23" s="31">
        <v>943863.22</v>
      </c>
      <c r="P23" s="31">
        <v>1547853.88</v>
      </c>
      <c r="Q23" s="31">
        <v>2244018.46</v>
      </c>
      <c r="R23" s="31">
        <v>795184.05999999994</v>
      </c>
      <c r="S23" s="31">
        <v>806461.7</v>
      </c>
      <c r="T23" s="31">
        <v>1242770.4200000002</v>
      </c>
      <c r="U23" s="31">
        <v>829073.62</v>
      </c>
      <c r="V23" s="31">
        <v>779583.04999999993</v>
      </c>
      <c r="W23" s="31">
        <v>750742.96</v>
      </c>
      <c r="X23" s="31">
        <v>1292916.2900000003</v>
      </c>
      <c r="Y23" s="31">
        <v>753307.74</v>
      </c>
      <c r="Z23" s="31">
        <v>1254366.0699999998</v>
      </c>
      <c r="AA23" s="31">
        <v>1269925.83</v>
      </c>
      <c r="AB23" s="31">
        <v>836275.55</v>
      </c>
      <c r="AC23" s="31">
        <v>2499554.9300000002</v>
      </c>
    </row>
    <row r="24" spans="1:29" ht="45">
      <c r="A24" s="189"/>
      <c r="B24" s="186"/>
      <c r="C24" s="183"/>
      <c r="D24" s="23" t="s">
        <v>81</v>
      </c>
      <c r="E24" s="26"/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</row>
    <row r="25" spans="1:29" ht="56.25">
      <c r="A25" s="189"/>
      <c r="B25" s="186"/>
      <c r="C25" s="183"/>
      <c r="D25" s="23" t="s">
        <v>82</v>
      </c>
      <c r="E25" s="26"/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</row>
    <row r="26" spans="1:29" s="2" customFormat="1" ht="45">
      <c r="A26" s="189"/>
      <c r="B26" s="186"/>
      <c r="C26" s="183"/>
      <c r="D26" s="24" t="s">
        <v>83</v>
      </c>
      <c r="E26" s="25"/>
      <c r="F26" s="31">
        <v>164067.57</v>
      </c>
      <c r="G26" s="31">
        <v>164964.89000000001</v>
      </c>
      <c r="H26" s="31">
        <v>247747.38</v>
      </c>
      <c r="I26" s="31">
        <v>165015.26999999999</v>
      </c>
      <c r="J26" s="31">
        <v>170774.48</v>
      </c>
      <c r="K26" s="31">
        <v>171810.12</v>
      </c>
      <c r="L26" s="31">
        <v>284642.48</v>
      </c>
      <c r="M26" s="31">
        <v>171091.72999999998</v>
      </c>
      <c r="N26" s="31">
        <v>338626.05</v>
      </c>
      <c r="O26" s="31">
        <v>183939.55</v>
      </c>
      <c r="P26" s="31">
        <v>281922.83</v>
      </c>
      <c r="Q26" s="31">
        <v>439144.93</v>
      </c>
      <c r="R26" s="31">
        <v>166232.16</v>
      </c>
      <c r="S26" s="31">
        <v>168815.13</v>
      </c>
      <c r="T26" s="31">
        <v>269425.94</v>
      </c>
      <c r="U26" s="31">
        <v>173517.75</v>
      </c>
      <c r="V26" s="31">
        <v>142117.9</v>
      </c>
      <c r="W26" s="31">
        <v>144240.74</v>
      </c>
      <c r="X26" s="31">
        <v>239249.68</v>
      </c>
      <c r="Y26" s="31">
        <v>167867.69</v>
      </c>
      <c r="Z26" s="31">
        <v>275252.95</v>
      </c>
      <c r="AA26" s="31">
        <v>250600.72999999998</v>
      </c>
      <c r="AB26" s="31">
        <v>172161.34</v>
      </c>
      <c r="AC26" s="31">
        <v>463144.08999999997</v>
      </c>
    </row>
    <row r="27" spans="1:29" ht="45">
      <c r="A27" s="189"/>
      <c r="B27" s="186"/>
      <c r="C27" s="183"/>
      <c r="D27" s="23" t="s">
        <v>84</v>
      </c>
      <c r="E27" s="26"/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</row>
    <row r="28" spans="1:29" ht="56.25">
      <c r="A28" s="189"/>
      <c r="B28" s="186"/>
      <c r="C28" s="183"/>
      <c r="D28" s="23" t="s">
        <v>85</v>
      </c>
      <c r="E28" s="26"/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</row>
    <row r="29" spans="1:29" s="2" customFormat="1" ht="45">
      <c r="A29" s="189"/>
      <c r="B29" s="186"/>
      <c r="C29" s="183"/>
      <c r="D29" s="24" t="s">
        <v>86</v>
      </c>
      <c r="E29" s="25"/>
      <c r="F29" s="31">
        <v>1700440.48</v>
      </c>
      <c r="G29" s="31">
        <v>1685690.24</v>
      </c>
      <c r="H29" s="31">
        <v>2371338.92</v>
      </c>
      <c r="I29" s="31">
        <v>1729794.33</v>
      </c>
      <c r="J29" s="31">
        <v>1751117.2</v>
      </c>
      <c r="K29" s="31">
        <v>1774446.84</v>
      </c>
      <c r="L29" s="31">
        <v>3074964.4</v>
      </c>
      <c r="M29" s="31">
        <v>1844167.81</v>
      </c>
      <c r="N29" s="31">
        <v>3769305.14</v>
      </c>
      <c r="O29" s="31">
        <v>1820732.17</v>
      </c>
      <c r="P29" s="31">
        <v>3172768.1</v>
      </c>
      <c r="Q29" s="31">
        <v>4700133.04</v>
      </c>
      <c r="R29" s="31">
        <v>1918821.27</v>
      </c>
      <c r="S29" s="31">
        <v>1950886.1</v>
      </c>
      <c r="T29" s="31">
        <v>3321971.99</v>
      </c>
      <c r="U29" s="31">
        <v>2143703.58</v>
      </c>
      <c r="V29" s="31">
        <v>2010048.71</v>
      </c>
      <c r="W29" s="31">
        <v>1971224.8</v>
      </c>
      <c r="X29" s="31">
        <v>3343378.18</v>
      </c>
      <c r="Y29" s="31">
        <v>2134245.61</v>
      </c>
      <c r="Z29" s="31">
        <v>3769583.51</v>
      </c>
      <c r="AA29" s="31">
        <v>3701405.02</v>
      </c>
      <c r="AB29" s="31">
        <v>2159156.7799999998</v>
      </c>
      <c r="AC29" s="31">
        <v>6426817.3499999996</v>
      </c>
    </row>
    <row r="30" spans="1:29" ht="56.25">
      <c r="A30" s="189"/>
      <c r="B30" s="186"/>
      <c r="C30" s="183"/>
      <c r="D30" s="23" t="s">
        <v>87</v>
      </c>
      <c r="E30" s="26"/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</row>
    <row r="31" spans="1:29" ht="67.5">
      <c r="A31" s="189"/>
      <c r="B31" s="186"/>
      <c r="C31" s="183"/>
      <c r="D31" s="23" t="s">
        <v>88</v>
      </c>
      <c r="E31" s="26"/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</row>
    <row r="32" spans="1:29" s="2" customFormat="1" ht="45">
      <c r="A32" s="189"/>
      <c r="B32" s="186"/>
      <c r="C32" s="183"/>
      <c r="D32" s="24" t="s">
        <v>89</v>
      </c>
      <c r="E32" s="25"/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29896.3</v>
      </c>
      <c r="R32" s="31">
        <v>160622.73000000001</v>
      </c>
      <c r="S32" s="31">
        <v>169180.67</v>
      </c>
      <c r="T32" s="31">
        <v>277148.39</v>
      </c>
      <c r="U32" s="31">
        <v>175271.31</v>
      </c>
      <c r="V32" s="31">
        <v>156693.21</v>
      </c>
      <c r="W32" s="31">
        <v>152065.28</v>
      </c>
      <c r="X32" s="31">
        <v>314657.75</v>
      </c>
      <c r="Y32" s="31">
        <v>192900.61</v>
      </c>
      <c r="Z32" s="31">
        <v>326837.71000000002</v>
      </c>
      <c r="AA32" s="31">
        <v>398105.33</v>
      </c>
      <c r="AB32" s="31">
        <v>244664.72</v>
      </c>
      <c r="AC32" s="31">
        <v>763608.12</v>
      </c>
    </row>
    <row r="33" spans="1:29" ht="45">
      <c r="A33" s="189"/>
      <c r="B33" s="186"/>
      <c r="C33" s="183"/>
      <c r="D33" s="23" t="s">
        <v>90</v>
      </c>
      <c r="E33" s="26"/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</row>
    <row r="34" spans="1:29" ht="56.25">
      <c r="A34" s="189"/>
      <c r="B34" s="186"/>
      <c r="C34" s="183"/>
      <c r="D34" s="23" t="s">
        <v>91</v>
      </c>
      <c r="E34" s="26"/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</row>
    <row r="35" spans="1:29" s="2" customFormat="1" ht="56.25">
      <c r="A35" s="189"/>
      <c r="B35" s="186"/>
      <c r="C35" s="183"/>
      <c r="D35" s="24" t="s">
        <v>92</v>
      </c>
      <c r="E35" s="25"/>
      <c r="F35" s="31">
        <v>298564.18</v>
      </c>
      <c r="G35" s="31">
        <v>327619.38</v>
      </c>
      <c r="H35" s="31">
        <v>420899.72</v>
      </c>
      <c r="I35" s="31">
        <v>338352.21</v>
      </c>
      <c r="J35" s="31">
        <v>338479.66</v>
      </c>
      <c r="K35" s="31">
        <v>343165.8</v>
      </c>
      <c r="L35" s="31">
        <v>602715.87</v>
      </c>
      <c r="M35" s="31">
        <v>357145.31</v>
      </c>
      <c r="N35" s="31">
        <v>1227035.71</v>
      </c>
      <c r="O35" s="31">
        <v>354142.1</v>
      </c>
      <c r="P35" s="31">
        <v>544643.71</v>
      </c>
      <c r="Q35" s="31">
        <v>931717.98</v>
      </c>
      <c r="R35" s="31">
        <v>395022.41</v>
      </c>
      <c r="S35" s="31">
        <v>404508.11</v>
      </c>
      <c r="T35" s="31">
        <v>845001.89</v>
      </c>
      <c r="U35" s="31">
        <v>542796.64</v>
      </c>
      <c r="V35" s="31">
        <v>536845.37</v>
      </c>
      <c r="W35" s="31">
        <v>555436.36</v>
      </c>
      <c r="X35" s="31">
        <v>853059.17</v>
      </c>
      <c r="Y35" s="31">
        <v>525326.13</v>
      </c>
      <c r="Z35" s="31">
        <v>926458.89</v>
      </c>
      <c r="AA35" s="31">
        <v>852830.53</v>
      </c>
      <c r="AB35" s="31">
        <v>516786.34</v>
      </c>
      <c r="AC35" s="31">
        <v>1599320.73</v>
      </c>
    </row>
    <row r="36" spans="1:29" ht="45">
      <c r="A36" s="189"/>
      <c r="B36" s="186"/>
      <c r="C36" s="183"/>
      <c r="D36" s="23" t="s">
        <v>93</v>
      </c>
      <c r="E36" s="26"/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</row>
    <row r="37" spans="1:29" ht="67.5">
      <c r="A37" s="189"/>
      <c r="B37" s="186"/>
      <c r="C37" s="183"/>
      <c r="D37" s="23" t="s">
        <v>94</v>
      </c>
      <c r="E37" s="26"/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1">
        <v>0</v>
      </c>
    </row>
    <row r="38" spans="1:29" s="2" customFormat="1" ht="33.75">
      <c r="A38" s="189"/>
      <c r="B38" s="186"/>
      <c r="C38" s="183"/>
      <c r="D38" s="24" t="s">
        <v>95</v>
      </c>
      <c r="E38" s="25"/>
      <c r="F38" s="31">
        <v>351467.32</v>
      </c>
      <c r="G38" s="31">
        <v>393695.43</v>
      </c>
      <c r="H38" s="31">
        <v>607362.43999999994</v>
      </c>
      <c r="I38" s="31">
        <v>425358.07</v>
      </c>
      <c r="J38" s="31">
        <v>424788.71</v>
      </c>
      <c r="K38" s="31">
        <v>441053.22</v>
      </c>
      <c r="L38" s="31">
        <v>716961.48</v>
      </c>
      <c r="M38" s="31">
        <v>448513.53</v>
      </c>
      <c r="N38" s="31">
        <v>878703.46</v>
      </c>
      <c r="O38" s="31">
        <v>424859.98</v>
      </c>
      <c r="P38" s="31">
        <v>685023.5</v>
      </c>
      <c r="Q38" s="31">
        <v>1068291.4099999999</v>
      </c>
      <c r="R38" s="31">
        <v>400266.59</v>
      </c>
      <c r="S38" s="31">
        <v>401500.09</v>
      </c>
      <c r="T38" s="31">
        <v>690707.94</v>
      </c>
      <c r="U38" s="31">
        <v>585161.41</v>
      </c>
      <c r="V38" s="31">
        <v>452030.57</v>
      </c>
      <c r="W38" s="31">
        <v>473505.03</v>
      </c>
      <c r="X38" s="31">
        <v>790570.91</v>
      </c>
      <c r="Y38" s="31">
        <v>483849.8</v>
      </c>
      <c r="Z38" s="31">
        <v>811041.85</v>
      </c>
      <c r="AA38" s="31">
        <v>770493.52</v>
      </c>
      <c r="AB38" s="31">
        <v>480850.65</v>
      </c>
      <c r="AC38" s="31">
        <v>1376593.24</v>
      </c>
    </row>
    <row r="39" spans="1:29" ht="45">
      <c r="A39" s="189"/>
      <c r="B39" s="186"/>
      <c r="C39" s="183"/>
      <c r="D39" s="23" t="s">
        <v>96</v>
      </c>
      <c r="E39" s="26"/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</row>
    <row r="40" spans="1:29" ht="56.25">
      <c r="A40" s="189"/>
      <c r="B40" s="186"/>
      <c r="C40" s="183"/>
      <c r="D40" s="23" t="s">
        <v>97</v>
      </c>
      <c r="E40" s="26"/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31">
        <v>0</v>
      </c>
      <c r="AC40" s="31">
        <v>0</v>
      </c>
    </row>
    <row r="41" spans="1:29" s="2" customFormat="1" ht="45">
      <c r="A41" s="189"/>
      <c r="B41" s="186"/>
      <c r="C41" s="183"/>
      <c r="D41" s="24" t="s">
        <v>98</v>
      </c>
      <c r="E41" s="25"/>
      <c r="F41" s="31">
        <v>659153.93000000005</v>
      </c>
      <c r="G41" s="31">
        <v>663546.52</v>
      </c>
      <c r="H41" s="31">
        <v>862801.62</v>
      </c>
      <c r="I41" s="31">
        <v>681091.48</v>
      </c>
      <c r="J41" s="31">
        <v>642209.17000000004</v>
      </c>
      <c r="K41" s="31">
        <v>642711.96</v>
      </c>
      <c r="L41" s="31">
        <v>1045374.34</v>
      </c>
      <c r="M41" s="31">
        <v>683211.44</v>
      </c>
      <c r="N41" s="31">
        <v>1422814.58</v>
      </c>
      <c r="O41" s="31">
        <v>714735.73</v>
      </c>
      <c r="P41" s="31">
        <v>1075932.47</v>
      </c>
      <c r="Q41" s="31">
        <v>1694426.76</v>
      </c>
      <c r="R41" s="31">
        <v>723105.98</v>
      </c>
      <c r="S41" s="31">
        <v>754634.36</v>
      </c>
      <c r="T41" s="31">
        <v>1143907.54</v>
      </c>
      <c r="U41" s="31">
        <v>902992.17</v>
      </c>
      <c r="V41" s="31">
        <v>764331.14</v>
      </c>
      <c r="W41" s="31">
        <v>737298.83</v>
      </c>
      <c r="X41" s="31">
        <v>1116455.49</v>
      </c>
      <c r="Y41" s="31">
        <v>735593.06</v>
      </c>
      <c r="Z41" s="31">
        <v>1236758.43</v>
      </c>
      <c r="AA41" s="31">
        <v>1117240.96</v>
      </c>
      <c r="AB41" s="31">
        <v>766980.5</v>
      </c>
      <c r="AC41" s="31">
        <v>2104537.5</v>
      </c>
    </row>
    <row r="42" spans="1:29" ht="56.25">
      <c r="A42" s="189"/>
      <c r="B42" s="186"/>
      <c r="C42" s="183"/>
      <c r="D42" s="23" t="s">
        <v>99</v>
      </c>
      <c r="E42" s="26"/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</row>
    <row r="43" spans="1:29" ht="67.5">
      <c r="A43" s="189"/>
      <c r="B43" s="186"/>
      <c r="C43" s="183"/>
      <c r="D43" s="23" t="s">
        <v>100</v>
      </c>
      <c r="E43" s="26"/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</row>
    <row r="44" spans="1:29" s="2" customFormat="1" ht="45">
      <c r="A44" s="189"/>
      <c r="B44" s="186"/>
      <c r="C44" s="183"/>
      <c r="D44" s="24" t="s">
        <v>101</v>
      </c>
      <c r="E44" s="25"/>
      <c r="F44" s="31">
        <v>69273.17</v>
      </c>
      <c r="G44" s="31">
        <v>89420.33</v>
      </c>
      <c r="H44" s="31">
        <v>126067.36</v>
      </c>
      <c r="I44" s="31">
        <v>95836.92</v>
      </c>
      <c r="J44" s="31">
        <v>93889.78</v>
      </c>
      <c r="K44" s="31">
        <v>95989.23</v>
      </c>
      <c r="L44" s="31">
        <v>166940.5</v>
      </c>
      <c r="M44" s="31">
        <v>96412.34</v>
      </c>
      <c r="N44" s="31">
        <v>202526.32</v>
      </c>
      <c r="O44" s="31">
        <v>97358.86</v>
      </c>
      <c r="P44" s="31">
        <v>167212.41</v>
      </c>
      <c r="Q44" s="31">
        <v>237551.37</v>
      </c>
      <c r="R44" s="31">
        <v>95873.75</v>
      </c>
      <c r="S44" s="31">
        <v>93566.55</v>
      </c>
      <c r="T44" s="31">
        <v>139012.21</v>
      </c>
      <c r="U44" s="31">
        <v>74493.5</v>
      </c>
      <c r="V44" s="31">
        <v>67753.78</v>
      </c>
      <c r="W44" s="31">
        <v>90368.92</v>
      </c>
      <c r="X44" s="31">
        <v>169757.53</v>
      </c>
      <c r="Y44" s="31">
        <v>93674.07</v>
      </c>
      <c r="Z44" s="31">
        <v>156307.96</v>
      </c>
      <c r="AA44" s="31">
        <v>180147</v>
      </c>
      <c r="AB44" s="31">
        <v>113489.4</v>
      </c>
      <c r="AC44" s="31">
        <v>329309.53000000003</v>
      </c>
    </row>
    <row r="45" spans="1:29" ht="45">
      <c r="A45" s="189"/>
      <c r="B45" s="186"/>
      <c r="C45" s="183"/>
      <c r="D45" s="23" t="s">
        <v>102</v>
      </c>
      <c r="E45" s="26"/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</row>
    <row r="46" spans="1:29" ht="67.5">
      <c r="A46" s="189"/>
      <c r="B46" s="186"/>
      <c r="C46" s="183"/>
      <c r="D46" s="23" t="s">
        <v>103</v>
      </c>
      <c r="E46" s="26"/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</row>
    <row r="47" spans="1:29" s="2" customFormat="1" ht="45">
      <c r="A47" s="189"/>
      <c r="B47" s="186"/>
      <c r="C47" s="183"/>
      <c r="D47" s="24" t="s">
        <v>104</v>
      </c>
      <c r="E47" s="25"/>
      <c r="F47" s="31">
        <v>275965.71000000002</v>
      </c>
      <c r="G47" s="31">
        <v>256611.07</v>
      </c>
      <c r="H47" s="31">
        <v>373958.53</v>
      </c>
      <c r="I47" s="31">
        <v>292270.27</v>
      </c>
      <c r="J47" s="31">
        <v>312382.39</v>
      </c>
      <c r="K47" s="31">
        <v>324564.21000000002</v>
      </c>
      <c r="L47" s="31">
        <v>524491.97</v>
      </c>
      <c r="M47" s="31">
        <v>313043.52</v>
      </c>
      <c r="N47" s="31">
        <v>662829.93999999994</v>
      </c>
      <c r="O47" s="31">
        <v>347779.52</v>
      </c>
      <c r="P47" s="31">
        <v>572815.99</v>
      </c>
      <c r="Q47" s="31">
        <v>877352.28</v>
      </c>
      <c r="R47" s="31">
        <v>345676.87</v>
      </c>
      <c r="S47" s="31">
        <v>344421.67</v>
      </c>
      <c r="T47" s="31">
        <v>632026.09</v>
      </c>
      <c r="U47" s="31">
        <v>407693.32</v>
      </c>
      <c r="V47" s="31">
        <v>362997.2</v>
      </c>
      <c r="W47" s="31">
        <v>347018.91</v>
      </c>
      <c r="X47" s="31">
        <v>573587.31999999995</v>
      </c>
      <c r="Y47" s="31">
        <v>360218.2</v>
      </c>
      <c r="Z47" s="31">
        <v>630546.99</v>
      </c>
      <c r="AA47" s="31">
        <v>581316.85</v>
      </c>
      <c r="AB47" s="31">
        <v>348552.7</v>
      </c>
      <c r="AC47" s="31">
        <v>1074751.27</v>
      </c>
    </row>
    <row r="48" spans="1:29" ht="45">
      <c r="A48" s="189"/>
      <c r="B48" s="186"/>
      <c r="C48" s="183"/>
      <c r="D48" s="23" t="s">
        <v>105</v>
      </c>
      <c r="E48" s="26"/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1">
        <v>0</v>
      </c>
    </row>
    <row r="49" spans="1:29" ht="56.25">
      <c r="A49" s="189"/>
      <c r="B49" s="186"/>
      <c r="C49" s="183"/>
      <c r="D49" s="23" t="s">
        <v>106</v>
      </c>
      <c r="E49" s="26"/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</row>
    <row r="50" spans="1:29" s="2" customFormat="1" ht="33.75">
      <c r="A50" s="189"/>
      <c r="B50" s="186"/>
      <c r="C50" s="183"/>
      <c r="D50" s="24" t="s">
        <v>107</v>
      </c>
      <c r="E50" s="25"/>
      <c r="F50" s="31">
        <v>66778.58</v>
      </c>
      <c r="G50" s="31">
        <v>70953.58</v>
      </c>
      <c r="H50" s="31">
        <v>120618.66</v>
      </c>
      <c r="I50" s="31">
        <v>80428.58</v>
      </c>
      <c r="J50" s="31">
        <v>80428.58</v>
      </c>
      <c r="K50" s="31">
        <v>80428.58</v>
      </c>
      <c r="L50" s="31">
        <v>126831.35</v>
      </c>
      <c r="M50" s="31">
        <v>81863</v>
      </c>
      <c r="N50" s="31">
        <v>154385.56</v>
      </c>
      <c r="O50" s="31">
        <v>64569.96</v>
      </c>
      <c r="P50" s="31">
        <v>116728.74</v>
      </c>
      <c r="Q50" s="31">
        <v>190503.19</v>
      </c>
      <c r="R50" s="31">
        <v>68930.149999999994</v>
      </c>
      <c r="S50" s="31">
        <v>72107.56</v>
      </c>
      <c r="T50" s="31">
        <v>92306.74</v>
      </c>
      <c r="U50" s="31">
        <v>87438.51</v>
      </c>
      <c r="V50" s="31">
        <v>55196.57</v>
      </c>
      <c r="W50" s="31">
        <v>70046.28</v>
      </c>
      <c r="X50" s="31">
        <v>122420.79</v>
      </c>
      <c r="Y50" s="31">
        <v>75923.199999999997</v>
      </c>
      <c r="Z50" s="31">
        <v>94340.09</v>
      </c>
      <c r="AA50" s="31">
        <v>97705.43</v>
      </c>
      <c r="AB50" s="31">
        <v>77333.45</v>
      </c>
      <c r="AC50" s="31">
        <v>199619.33</v>
      </c>
    </row>
    <row r="51" spans="1:29" ht="101.25">
      <c r="A51" s="189"/>
      <c r="B51" s="186"/>
      <c r="C51" s="183"/>
      <c r="D51" s="23" t="s">
        <v>108</v>
      </c>
      <c r="E51" s="26"/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</row>
    <row r="52" spans="1:29" s="2" customFormat="1" ht="33.75">
      <c r="A52" s="189"/>
      <c r="B52" s="186"/>
      <c r="C52" s="183"/>
      <c r="D52" s="24" t="s">
        <v>109</v>
      </c>
      <c r="E52" s="25"/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</row>
    <row r="53" spans="1:29" ht="45">
      <c r="A53" s="189"/>
      <c r="B53" s="186"/>
      <c r="C53" s="183"/>
      <c r="D53" s="23" t="s">
        <v>110</v>
      </c>
      <c r="E53" s="26"/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</row>
    <row r="54" spans="1:29" ht="56.25">
      <c r="A54" s="189"/>
      <c r="B54" s="186"/>
      <c r="C54" s="183"/>
      <c r="D54" s="23" t="s">
        <v>111</v>
      </c>
      <c r="E54" s="26"/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</row>
    <row r="55" spans="1:29" s="2" customFormat="1" ht="33.75">
      <c r="A55" s="189"/>
      <c r="B55" s="186"/>
      <c r="C55" s="183"/>
      <c r="D55" s="24" t="s">
        <v>112</v>
      </c>
      <c r="E55" s="25"/>
      <c r="F55" s="31">
        <v>409166.85</v>
      </c>
      <c r="G55" s="31">
        <v>435401.47</v>
      </c>
      <c r="H55" s="31">
        <v>569746.26</v>
      </c>
      <c r="I55" s="31">
        <v>423437.09</v>
      </c>
      <c r="J55" s="31">
        <v>381330.91</v>
      </c>
      <c r="K55" s="31">
        <v>410307.68</v>
      </c>
      <c r="L55" s="31">
        <v>670039.27</v>
      </c>
      <c r="M55" s="31">
        <v>406084.45</v>
      </c>
      <c r="N55" s="31">
        <v>893284.1</v>
      </c>
      <c r="O55" s="31">
        <v>467643.48</v>
      </c>
      <c r="P55" s="31">
        <v>713392.99</v>
      </c>
      <c r="Q55" s="31">
        <v>1200159.24</v>
      </c>
      <c r="R55" s="31">
        <v>475739.35</v>
      </c>
      <c r="S55" s="31">
        <v>492793.65</v>
      </c>
      <c r="T55" s="31">
        <v>861180.64</v>
      </c>
      <c r="U55" s="31">
        <v>564653.89</v>
      </c>
      <c r="V55" s="31">
        <v>550427.91</v>
      </c>
      <c r="W55" s="31">
        <v>552838.25</v>
      </c>
      <c r="X55" s="31">
        <v>952652.4</v>
      </c>
      <c r="Y55" s="31">
        <v>585159.74</v>
      </c>
      <c r="Z55" s="31">
        <v>974308.14</v>
      </c>
      <c r="AA55" s="31">
        <v>891789.55</v>
      </c>
      <c r="AB55" s="31">
        <v>556371.35</v>
      </c>
      <c r="AC55" s="31">
        <v>1615210.87</v>
      </c>
    </row>
    <row r="56" spans="1:29" ht="45">
      <c r="A56" s="189"/>
      <c r="B56" s="186"/>
      <c r="C56" s="183"/>
      <c r="D56" s="23" t="s">
        <v>113</v>
      </c>
      <c r="E56" s="26"/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31">
        <v>0</v>
      </c>
      <c r="Z56" s="31">
        <v>0</v>
      </c>
      <c r="AA56" s="31">
        <v>0</v>
      </c>
      <c r="AB56" s="31">
        <v>0</v>
      </c>
      <c r="AC56" s="31">
        <v>0</v>
      </c>
    </row>
    <row r="57" spans="1:29" ht="67.5">
      <c r="A57" s="189"/>
      <c r="B57" s="186"/>
      <c r="C57" s="183"/>
      <c r="D57" s="23" t="s">
        <v>114</v>
      </c>
      <c r="E57" s="26"/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</row>
    <row r="58" spans="1:29" s="2" customFormat="1" ht="45">
      <c r="A58" s="189"/>
      <c r="B58" s="186"/>
      <c r="C58" s="183"/>
      <c r="D58" s="24" t="s">
        <v>115</v>
      </c>
      <c r="E58" s="25"/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</row>
    <row r="59" spans="1:29" ht="45">
      <c r="A59" s="189"/>
      <c r="B59" s="186"/>
      <c r="C59" s="183"/>
      <c r="D59" s="23" t="s">
        <v>116</v>
      </c>
      <c r="E59" s="26"/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</row>
    <row r="60" spans="1:29" ht="56.25">
      <c r="A60" s="189"/>
      <c r="B60" s="186"/>
      <c r="C60" s="183"/>
      <c r="D60" s="23" t="s">
        <v>117</v>
      </c>
      <c r="E60" s="26"/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>
        <v>0</v>
      </c>
      <c r="Z60" s="31">
        <v>0</v>
      </c>
      <c r="AA60" s="31">
        <v>0</v>
      </c>
      <c r="AB60" s="31">
        <v>0</v>
      </c>
      <c r="AC60" s="31">
        <v>0</v>
      </c>
    </row>
    <row r="61" spans="1:29" s="2" customFormat="1" ht="22.5">
      <c r="A61" s="189"/>
      <c r="B61" s="186"/>
      <c r="C61" s="183"/>
      <c r="D61" s="24" t="s">
        <v>118</v>
      </c>
      <c r="E61" s="25"/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0</v>
      </c>
      <c r="Z61" s="31">
        <v>0</v>
      </c>
      <c r="AA61" s="31">
        <v>0</v>
      </c>
      <c r="AB61" s="31">
        <v>0</v>
      </c>
      <c r="AC61" s="31">
        <v>0</v>
      </c>
    </row>
    <row r="62" spans="1:29" ht="67.5">
      <c r="A62" s="189"/>
      <c r="B62" s="186"/>
      <c r="C62" s="183"/>
      <c r="D62" s="23" t="s">
        <v>119</v>
      </c>
      <c r="E62" s="26"/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0</v>
      </c>
      <c r="Z62" s="31">
        <v>0</v>
      </c>
      <c r="AA62" s="31">
        <v>0</v>
      </c>
      <c r="AB62" s="31">
        <v>0</v>
      </c>
      <c r="AC62" s="31">
        <v>0</v>
      </c>
    </row>
    <row r="63" spans="1:29" s="2" customFormat="1" ht="45">
      <c r="A63" s="189"/>
      <c r="B63" s="186"/>
      <c r="C63" s="183"/>
      <c r="D63" s="24" t="s">
        <v>120</v>
      </c>
      <c r="E63" s="25"/>
      <c r="F63" s="31">
        <v>179036.35</v>
      </c>
      <c r="G63" s="31">
        <v>172748.29</v>
      </c>
      <c r="H63" s="31">
        <v>259762.54</v>
      </c>
      <c r="I63" s="31">
        <v>196150.1</v>
      </c>
      <c r="J63" s="31">
        <v>196616.45</v>
      </c>
      <c r="K63" s="31">
        <v>196693.65</v>
      </c>
      <c r="L63" s="31">
        <v>395444.62</v>
      </c>
      <c r="M63" s="31">
        <v>279587.86</v>
      </c>
      <c r="N63" s="31">
        <v>591095.62</v>
      </c>
      <c r="O63" s="31">
        <v>274784.11</v>
      </c>
      <c r="P63" s="31">
        <v>430667.13</v>
      </c>
      <c r="Q63" s="31">
        <v>697430.73</v>
      </c>
      <c r="R63" s="31">
        <v>265609.05</v>
      </c>
      <c r="S63" s="31">
        <v>266063.92</v>
      </c>
      <c r="T63" s="31">
        <v>474175.77</v>
      </c>
      <c r="U63" s="31">
        <v>307604.53999999998</v>
      </c>
      <c r="V63" s="31">
        <v>288215.78999999998</v>
      </c>
      <c r="W63" s="31">
        <v>286950.90000000002</v>
      </c>
      <c r="X63" s="31">
        <v>505208.86</v>
      </c>
      <c r="Y63" s="31">
        <v>297708.44</v>
      </c>
      <c r="Z63" s="31">
        <v>552511.15</v>
      </c>
      <c r="AA63" s="31">
        <v>514629.1</v>
      </c>
      <c r="AB63" s="31">
        <v>312472.93</v>
      </c>
      <c r="AC63" s="31">
        <v>925156.69</v>
      </c>
    </row>
    <row r="64" spans="1:29" ht="45">
      <c r="A64" s="189"/>
      <c r="B64" s="186"/>
      <c r="C64" s="183"/>
      <c r="D64" s="23" t="s">
        <v>121</v>
      </c>
      <c r="E64" s="26"/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</row>
    <row r="65" spans="1:29" s="2" customFormat="1" ht="33.75">
      <c r="A65" s="189"/>
      <c r="B65" s="186"/>
      <c r="C65" s="183"/>
      <c r="D65" s="24" t="s">
        <v>122</v>
      </c>
      <c r="E65" s="25"/>
      <c r="F65" s="31">
        <v>253158.44</v>
      </c>
      <c r="G65" s="31">
        <v>244167.41</v>
      </c>
      <c r="H65" s="31">
        <v>339749.29</v>
      </c>
      <c r="I65" s="31">
        <v>203765.36</v>
      </c>
      <c r="J65" s="31">
        <v>215510.17</v>
      </c>
      <c r="K65" s="31">
        <v>255792.25</v>
      </c>
      <c r="L65" s="31">
        <v>451705.72</v>
      </c>
      <c r="M65" s="31">
        <v>258472.37</v>
      </c>
      <c r="N65" s="31">
        <v>526889.57999999996</v>
      </c>
      <c r="O65" s="31">
        <v>240507.98</v>
      </c>
      <c r="P65" s="31">
        <v>372323.74</v>
      </c>
      <c r="Q65" s="31">
        <v>603930.62</v>
      </c>
      <c r="R65" s="31">
        <v>236003.12</v>
      </c>
      <c r="S65" s="31">
        <v>241512.22</v>
      </c>
      <c r="T65" s="31">
        <v>390943.84</v>
      </c>
      <c r="U65" s="31">
        <v>249394.11</v>
      </c>
      <c r="V65" s="31">
        <v>241035.51999999999</v>
      </c>
      <c r="W65" s="31">
        <v>258881.76</v>
      </c>
      <c r="X65" s="31">
        <v>447285.2</v>
      </c>
      <c r="Y65" s="31">
        <v>297546.25</v>
      </c>
      <c r="Z65" s="31">
        <v>539459.12</v>
      </c>
      <c r="AA65" s="31">
        <v>499688.17</v>
      </c>
      <c r="AB65" s="31">
        <v>331321.64</v>
      </c>
      <c r="AC65" s="31">
        <v>935267.31</v>
      </c>
    </row>
    <row r="66" spans="1:29" ht="33.75">
      <c r="A66" s="189"/>
      <c r="B66" s="186"/>
      <c r="C66" s="183"/>
      <c r="D66" s="23" t="s">
        <v>123</v>
      </c>
      <c r="E66" s="26"/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0</v>
      </c>
      <c r="Z66" s="31">
        <v>0</v>
      </c>
      <c r="AA66" s="31">
        <v>0</v>
      </c>
      <c r="AB66" s="31">
        <v>0</v>
      </c>
      <c r="AC66" s="31">
        <v>0</v>
      </c>
    </row>
    <row r="67" spans="1:29" s="2" customFormat="1" ht="45">
      <c r="A67" s="189"/>
      <c r="B67" s="186"/>
      <c r="C67" s="183"/>
      <c r="D67" s="24" t="s">
        <v>124</v>
      </c>
      <c r="E67" s="25"/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31">
        <v>0</v>
      </c>
      <c r="Z67" s="31">
        <v>0</v>
      </c>
      <c r="AA67" s="31">
        <v>0</v>
      </c>
      <c r="AB67" s="31">
        <v>0</v>
      </c>
      <c r="AC67" s="31">
        <v>0</v>
      </c>
    </row>
    <row r="68" spans="1:29" ht="45">
      <c r="A68" s="189"/>
      <c r="B68" s="186"/>
      <c r="C68" s="183"/>
      <c r="D68" s="23" t="s">
        <v>125</v>
      </c>
      <c r="E68" s="26"/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31">
        <v>0</v>
      </c>
      <c r="Z68" s="31">
        <v>0</v>
      </c>
      <c r="AA68" s="31">
        <v>0</v>
      </c>
      <c r="AB68" s="31">
        <v>0</v>
      </c>
      <c r="AC68" s="31">
        <v>0</v>
      </c>
    </row>
    <row r="69" spans="1:29" s="2" customFormat="1" ht="45">
      <c r="A69" s="189"/>
      <c r="B69" s="186"/>
      <c r="C69" s="183"/>
      <c r="D69" s="24" t="s">
        <v>126</v>
      </c>
      <c r="E69" s="25"/>
      <c r="F69" s="31">
        <v>414848.57</v>
      </c>
      <c r="G69" s="31">
        <v>410977.44</v>
      </c>
      <c r="H69" s="31">
        <v>536196.03</v>
      </c>
      <c r="I69" s="31">
        <v>394580.82</v>
      </c>
      <c r="J69" s="31">
        <v>390045.84</v>
      </c>
      <c r="K69" s="31">
        <v>418005.39</v>
      </c>
      <c r="L69" s="31">
        <v>714039.47</v>
      </c>
      <c r="M69" s="31">
        <v>428350.95</v>
      </c>
      <c r="N69" s="31">
        <v>849819.14</v>
      </c>
      <c r="O69" s="31">
        <v>442687.88</v>
      </c>
      <c r="P69" s="31">
        <v>731941.05</v>
      </c>
      <c r="Q69" s="31">
        <v>1163139.8400000001</v>
      </c>
      <c r="R69" s="31">
        <v>455223.13</v>
      </c>
      <c r="S69" s="31">
        <v>465936.01</v>
      </c>
      <c r="T69" s="31">
        <v>794879.06</v>
      </c>
      <c r="U69" s="31">
        <v>541514.80000000005</v>
      </c>
      <c r="V69" s="31">
        <v>461681.51</v>
      </c>
      <c r="W69" s="31">
        <v>470555.05</v>
      </c>
      <c r="X69" s="31">
        <v>815823.72</v>
      </c>
      <c r="Y69" s="31">
        <v>487265.27</v>
      </c>
      <c r="Z69" s="31">
        <v>841986.95</v>
      </c>
      <c r="AA69" s="31">
        <v>790982.18</v>
      </c>
      <c r="AB69" s="31">
        <v>458829.19</v>
      </c>
      <c r="AC69" s="31">
        <v>1361026.36</v>
      </c>
    </row>
    <row r="70" spans="1:29" ht="33.75">
      <c r="A70" s="189"/>
      <c r="B70" s="186"/>
      <c r="C70" s="183"/>
      <c r="D70" s="23" t="s">
        <v>126</v>
      </c>
      <c r="E70" s="26"/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0</v>
      </c>
      <c r="Z70" s="31">
        <v>0</v>
      </c>
      <c r="AA70" s="31">
        <v>0</v>
      </c>
      <c r="AB70" s="31">
        <v>0</v>
      </c>
      <c r="AC70" s="31">
        <v>0</v>
      </c>
    </row>
    <row r="71" spans="1:29" s="2" customFormat="1" ht="22.5">
      <c r="A71" s="189"/>
      <c r="B71" s="186"/>
      <c r="C71" s="183"/>
      <c r="D71" s="24" t="s">
        <v>127</v>
      </c>
      <c r="E71" s="25"/>
      <c r="F71" s="31">
        <v>567.79999999999995</v>
      </c>
      <c r="G71" s="31">
        <v>623.12</v>
      </c>
      <c r="H71" s="31">
        <v>570.09</v>
      </c>
      <c r="I71" s="31">
        <v>679.31</v>
      </c>
      <c r="J71" s="31">
        <v>627.83000000000004</v>
      </c>
      <c r="K71" s="31">
        <v>2503.19</v>
      </c>
      <c r="L71" s="31">
        <v>630.79</v>
      </c>
      <c r="M71" s="31">
        <v>508.92</v>
      </c>
      <c r="N71" s="31">
        <v>520.80999999999995</v>
      </c>
      <c r="O71" s="31">
        <v>1020.35</v>
      </c>
      <c r="P71" s="31">
        <v>1429.39</v>
      </c>
      <c r="Q71" s="31">
        <v>9017.99</v>
      </c>
      <c r="R71" s="31">
        <v>727.79</v>
      </c>
      <c r="S71" s="31">
        <v>1446.51</v>
      </c>
      <c r="T71" s="31">
        <v>2533.4</v>
      </c>
      <c r="U71" s="31">
        <v>1608.09</v>
      </c>
      <c r="V71" s="31">
        <v>1213.3900000000001</v>
      </c>
      <c r="W71" s="31">
        <v>6112.57</v>
      </c>
      <c r="X71" s="31">
        <v>601.39</v>
      </c>
      <c r="Y71" s="31">
        <v>798.49</v>
      </c>
      <c r="Z71" s="31">
        <v>1294.99</v>
      </c>
      <c r="AA71" s="31">
        <v>3239.99</v>
      </c>
      <c r="AB71" s="31">
        <v>7589.89</v>
      </c>
      <c r="AC71" s="31">
        <v>234.99</v>
      </c>
    </row>
    <row r="72" spans="1:29">
      <c r="A72" s="189"/>
      <c r="B72" s="186"/>
      <c r="C72" s="183"/>
      <c r="D72" s="23" t="s">
        <v>127</v>
      </c>
      <c r="E72" s="26"/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>
        <v>0</v>
      </c>
      <c r="Z72" s="31">
        <v>0</v>
      </c>
      <c r="AA72" s="31">
        <v>0</v>
      </c>
      <c r="AB72" s="31">
        <v>0</v>
      </c>
      <c r="AC72" s="31">
        <v>0</v>
      </c>
    </row>
    <row r="73" spans="1:29" s="2" customFormat="1" ht="45">
      <c r="A73" s="189"/>
      <c r="B73" s="186"/>
      <c r="C73" s="183"/>
      <c r="D73" s="24" t="s">
        <v>128</v>
      </c>
      <c r="E73" s="25"/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1">
        <v>0</v>
      </c>
      <c r="AA73" s="31">
        <v>0</v>
      </c>
      <c r="AB73" s="31">
        <v>0</v>
      </c>
      <c r="AC73" s="31">
        <v>0</v>
      </c>
    </row>
    <row r="74" spans="1:29" ht="45">
      <c r="A74" s="189"/>
      <c r="B74" s="186"/>
      <c r="C74" s="183"/>
      <c r="D74" s="23" t="s">
        <v>129</v>
      </c>
      <c r="E74" s="26"/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31">
        <v>0</v>
      </c>
      <c r="Z74" s="31">
        <v>0</v>
      </c>
      <c r="AA74" s="31">
        <v>0</v>
      </c>
      <c r="AB74" s="31">
        <v>0</v>
      </c>
      <c r="AC74" s="31">
        <v>0</v>
      </c>
    </row>
    <row r="75" spans="1:29" ht="56.25">
      <c r="A75" s="189"/>
      <c r="B75" s="186"/>
      <c r="C75" s="183"/>
      <c r="D75" s="23" t="s">
        <v>130</v>
      </c>
      <c r="E75" s="26"/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31">
        <v>0</v>
      </c>
      <c r="Z75" s="31">
        <v>0</v>
      </c>
      <c r="AA75" s="31">
        <v>0</v>
      </c>
      <c r="AB75" s="31">
        <v>0</v>
      </c>
      <c r="AC75" s="31">
        <v>0</v>
      </c>
    </row>
    <row r="76" spans="1:29" s="2" customFormat="1" ht="45">
      <c r="A76" s="189"/>
      <c r="B76" s="186"/>
      <c r="C76" s="183"/>
      <c r="D76" s="24" t="s">
        <v>131</v>
      </c>
      <c r="E76" s="25"/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0</v>
      </c>
      <c r="Z76" s="31">
        <v>0</v>
      </c>
      <c r="AA76" s="31">
        <v>0</v>
      </c>
      <c r="AB76" s="31">
        <v>0</v>
      </c>
      <c r="AC76" s="31">
        <v>0</v>
      </c>
    </row>
    <row r="77" spans="1:29" ht="56.25">
      <c r="A77" s="189"/>
      <c r="B77" s="186"/>
      <c r="C77" s="183"/>
      <c r="D77" s="23" t="s">
        <v>132</v>
      </c>
      <c r="E77" s="26"/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0</v>
      </c>
      <c r="Z77" s="31">
        <v>0</v>
      </c>
      <c r="AA77" s="31">
        <v>0</v>
      </c>
      <c r="AB77" s="31">
        <v>0</v>
      </c>
      <c r="AC77" s="31">
        <v>0</v>
      </c>
    </row>
    <row r="78" spans="1:29" ht="67.5">
      <c r="A78" s="189"/>
      <c r="B78" s="186"/>
      <c r="C78" s="183"/>
      <c r="D78" s="23" t="s">
        <v>133</v>
      </c>
      <c r="E78" s="26"/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</row>
    <row r="79" spans="1:29" s="2" customFormat="1" ht="33.75">
      <c r="A79" s="189"/>
      <c r="B79" s="186"/>
      <c r="C79" s="183"/>
      <c r="D79" s="24" t="s">
        <v>134</v>
      </c>
      <c r="E79" s="25"/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0</v>
      </c>
      <c r="Z79" s="31">
        <v>0</v>
      </c>
      <c r="AA79" s="31">
        <v>0</v>
      </c>
      <c r="AB79" s="31">
        <v>0</v>
      </c>
      <c r="AC79" s="31">
        <v>0</v>
      </c>
    </row>
    <row r="80" spans="1:29" ht="33.75">
      <c r="A80" s="189"/>
      <c r="B80" s="186"/>
      <c r="C80" s="183"/>
      <c r="D80" s="23" t="s">
        <v>135</v>
      </c>
      <c r="E80" s="26"/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31">
        <v>0</v>
      </c>
      <c r="Z80" s="31">
        <v>0</v>
      </c>
      <c r="AA80" s="31">
        <v>0</v>
      </c>
      <c r="AB80" s="31">
        <v>0</v>
      </c>
      <c r="AC80" s="31">
        <v>0</v>
      </c>
    </row>
    <row r="81" spans="1:29" ht="56.25">
      <c r="A81" s="189"/>
      <c r="B81" s="186"/>
      <c r="C81" s="183"/>
      <c r="D81" s="23" t="s">
        <v>136</v>
      </c>
      <c r="E81" s="26"/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31">
        <v>0</v>
      </c>
      <c r="Z81" s="31">
        <v>0</v>
      </c>
      <c r="AA81" s="31">
        <v>0</v>
      </c>
      <c r="AB81" s="31">
        <v>0</v>
      </c>
      <c r="AC81" s="31">
        <v>0</v>
      </c>
    </row>
    <row r="82" spans="1:29" s="2" customFormat="1" ht="15.75">
      <c r="A82" s="189"/>
      <c r="B82" s="186"/>
      <c r="C82" s="183"/>
      <c r="D82" s="24" t="s">
        <v>137</v>
      </c>
      <c r="E82" s="25"/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</row>
    <row r="83" spans="1:29">
      <c r="A83" s="190"/>
      <c r="B83" s="186"/>
      <c r="C83" s="184"/>
      <c r="D83" s="23" t="s">
        <v>137</v>
      </c>
      <c r="E83" s="26"/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31">
        <v>0</v>
      </c>
      <c r="Z83" s="31">
        <v>0</v>
      </c>
      <c r="AA83" s="31">
        <v>0</v>
      </c>
      <c r="AB83" s="31">
        <v>0</v>
      </c>
      <c r="AC83" s="31">
        <v>0</v>
      </c>
    </row>
    <row r="84" spans="1:29" s="2" customFormat="1" ht="56.25">
      <c r="A84" s="188" t="s">
        <v>169</v>
      </c>
      <c r="B84" s="186"/>
      <c r="C84" s="182" t="s">
        <v>64</v>
      </c>
      <c r="D84" s="24" t="s">
        <v>138</v>
      </c>
      <c r="E84" s="25"/>
      <c r="F84" s="31">
        <v>730654.91</v>
      </c>
      <c r="G84" s="31">
        <v>722379.94</v>
      </c>
      <c r="H84" s="31">
        <v>1070192.08</v>
      </c>
      <c r="I84" s="31">
        <v>745410.91</v>
      </c>
      <c r="J84" s="31">
        <v>709319.7</v>
      </c>
      <c r="K84" s="31">
        <v>709108.35</v>
      </c>
      <c r="L84" s="31">
        <v>1276842.75</v>
      </c>
      <c r="M84" s="31">
        <v>761556.65</v>
      </c>
      <c r="N84" s="31">
        <v>1615432.99</v>
      </c>
      <c r="O84" s="31">
        <v>761422.69</v>
      </c>
      <c r="P84" s="31">
        <v>1155019.29</v>
      </c>
      <c r="Q84" s="31">
        <v>1941242.68</v>
      </c>
      <c r="R84" s="31">
        <v>775286.31</v>
      </c>
      <c r="S84" s="31">
        <v>792856.82</v>
      </c>
      <c r="T84" s="31">
        <v>1354627.6</v>
      </c>
      <c r="U84" s="31">
        <v>874200.77</v>
      </c>
      <c r="V84" s="31">
        <v>807431.79</v>
      </c>
      <c r="W84" s="31">
        <v>806366.32</v>
      </c>
      <c r="X84" s="31">
        <v>1439467.18</v>
      </c>
      <c r="Y84" s="31">
        <v>747091.19</v>
      </c>
      <c r="Z84" s="31">
        <v>1313845.42</v>
      </c>
      <c r="AA84" s="31">
        <v>1135143.28</v>
      </c>
      <c r="AB84" s="31">
        <v>703774.58</v>
      </c>
      <c r="AC84" s="31">
        <v>2114241.21</v>
      </c>
    </row>
    <row r="85" spans="1:29" ht="67.5">
      <c r="A85" s="189"/>
      <c r="B85" s="186"/>
      <c r="C85" s="183"/>
      <c r="D85" s="23" t="s">
        <v>139</v>
      </c>
      <c r="E85" s="26"/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1">
        <v>0</v>
      </c>
      <c r="AA85" s="31">
        <v>0</v>
      </c>
      <c r="AB85" s="31">
        <v>0</v>
      </c>
      <c r="AC85" s="31">
        <v>0</v>
      </c>
    </row>
    <row r="86" spans="1:29" ht="78.75">
      <c r="A86" s="190"/>
      <c r="B86" s="186"/>
      <c r="C86" s="184"/>
      <c r="D86" s="23" t="s">
        <v>140</v>
      </c>
      <c r="E86" s="26"/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1">
        <v>0</v>
      </c>
      <c r="AA86" s="31">
        <v>0</v>
      </c>
      <c r="AB86" s="31">
        <v>0</v>
      </c>
      <c r="AC86" s="31">
        <v>0</v>
      </c>
    </row>
    <row r="87" spans="1:29" s="2" customFormat="1" ht="33.75">
      <c r="A87" s="188" t="s">
        <v>170</v>
      </c>
      <c r="B87" s="186"/>
      <c r="C87" s="182" t="s">
        <v>141</v>
      </c>
      <c r="D87" s="24" t="s">
        <v>142</v>
      </c>
      <c r="E87" s="25"/>
      <c r="F87" s="31">
        <v>774528.1</v>
      </c>
      <c r="G87" s="31">
        <v>786088.78</v>
      </c>
      <c r="H87" s="31">
        <v>1129979.6100000001</v>
      </c>
      <c r="I87" s="31">
        <v>793699.83999999997</v>
      </c>
      <c r="J87" s="31">
        <v>752590.7</v>
      </c>
      <c r="K87" s="31">
        <v>741706.05</v>
      </c>
      <c r="L87" s="31">
        <v>1693923.76</v>
      </c>
      <c r="M87" s="31">
        <v>1637508.04</v>
      </c>
      <c r="N87" s="31">
        <v>3376886.27</v>
      </c>
      <c r="O87" s="31">
        <v>1906387.47</v>
      </c>
      <c r="P87" s="31">
        <v>2897384.31</v>
      </c>
      <c r="Q87" s="31">
        <v>4351665.66</v>
      </c>
      <c r="R87" s="31">
        <v>1721677.93</v>
      </c>
      <c r="S87" s="31">
        <v>1831770.12</v>
      </c>
      <c r="T87" s="31">
        <v>3082676.76</v>
      </c>
      <c r="U87" s="31">
        <v>2920187.15</v>
      </c>
      <c r="V87" s="31">
        <v>2057518.92</v>
      </c>
      <c r="W87" s="31">
        <v>2075389.74</v>
      </c>
      <c r="X87" s="31">
        <v>3577042.55</v>
      </c>
      <c r="Y87" s="31">
        <v>2600556.56</v>
      </c>
      <c r="Z87" s="31">
        <v>5116311.37</v>
      </c>
      <c r="AA87" s="31">
        <v>5159746.16</v>
      </c>
      <c r="AB87" s="31">
        <v>3152369.8</v>
      </c>
      <c r="AC87" s="31">
        <v>9049559.2899999991</v>
      </c>
    </row>
    <row r="88" spans="1:29" ht="33.75">
      <c r="A88" s="189"/>
      <c r="B88" s="186"/>
      <c r="C88" s="183"/>
      <c r="D88" s="23" t="s">
        <v>143</v>
      </c>
      <c r="E88" s="26"/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31">
        <v>0</v>
      </c>
      <c r="Z88" s="31">
        <v>0</v>
      </c>
      <c r="AA88" s="31">
        <v>0</v>
      </c>
      <c r="AB88" s="31">
        <v>0</v>
      </c>
      <c r="AC88" s="31">
        <v>0</v>
      </c>
    </row>
    <row r="89" spans="1:29" ht="56.25">
      <c r="A89" s="190"/>
      <c r="B89" s="187"/>
      <c r="C89" s="184"/>
      <c r="D89" s="23" t="s">
        <v>144</v>
      </c>
      <c r="E89" s="26"/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31">
        <v>0</v>
      </c>
      <c r="Z89" s="31">
        <v>0</v>
      </c>
      <c r="AA89" s="31">
        <v>0</v>
      </c>
      <c r="AB89" s="31">
        <v>0</v>
      </c>
      <c r="AC89" s="31">
        <v>0</v>
      </c>
    </row>
    <row r="90" spans="1:29" s="2" customFormat="1" ht="33.75">
      <c r="A90" s="188" t="s">
        <v>171</v>
      </c>
      <c r="B90" s="185">
        <v>12</v>
      </c>
      <c r="C90" s="182" t="s">
        <v>40</v>
      </c>
      <c r="D90" s="24" t="s">
        <v>147</v>
      </c>
      <c r="E90" s="25"/>
      <c r="F90" s="31">
        <v>578142.41999999993</v>
      </c>
      <c r="G90" s="31">
        <v>584124.17999999993</v>
      </c>
      <c r="H90" s="31">
        <v>816553.69</v>
      </c>
      <c r="I90" s="31">
        <v>593891.07000000007</v>
      </c>
      <c r="J90" s="31">
        <v>546330.43999999994</v>
      </c>
      <c r="K90" s="31">
        <v>579387.52</v>
      </c>
      <c r="L90" s="31">
        <v>1009634.6199999999</v>
      </c>
      <c r="M90" s="31">
        <v>651027.99</v>
      </c>
      <c r="N90" s="31">
        <v>1425566.59</v>
      </c>
      <c r="O90" s="31">
        <v>712722.94</v>
      </c>
      <c r="P90" s="31">
        <v>1145356.67</v>
      </c>
      <c r="Q90" s="31">
        <v>1721827.01</v>
      </c>
      <c r="R90" s="31">
        <v>712241.3600000001</v>
      </c>
      <c r="S90" s="31">
        <v>743058.56</v>
      </c>
      <c r="T90" s="31">
        <v>1241710.94</v>
      </c>
      <c r="U90" s="31">
        <v>828559.81</v>
      </c>
      <c r="V90" s="31">
        <v>795769.92</v>
      </c>
      <c r="W90" s="31">
        <v>752779.62000000011</v>
      </c>
      <c r="X90" s="31">
        <v>1286774.5899999999</v>
      </c>
      <c r="Y90" s="31">
        <v>736423.09</v>
      </c>
      <c r="Z90" s="31">
        <v>1259438.3</v>
      </c>
      <c r="AA90" s="31">
        <v>1268910.5</v>
      </c>
      <c r="AB90" s="31">
        <v>748727.39</v>
      </c>
      <c r="AC90" s="31">
        <v>2138382.0099999998</v>
      </c>
    </row>
    <row r="91" spans="1:29" ht="56.25">
      <c r="A91" s="189"/>
      <c r="B91" s="186"/>
      <c r="C91" s="183"/>
      <c r="D91" s="23" t="s">
        <v>148</v>
      </c>
      <c r="E91" s="26"/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31">
        <v>0</v>
      </c>
      <c r="Z91" s="31">
        <v>0</v>
      </c>
      <c r="AA91" s="31">
        <v>0</v>
      </c>
      <c r="AB91" s="31">
        <v>0</v>
      </c>
      <c r="AC91" s="31">
        <v>0</v>
      </c>
    </row>
    <row r="92" spans="1:29" ht="67.5">
      <c r="A92" s="189"/>
      <c r="B92" s="186"/>
      <c r="C92" s="183"/>
      <c r="D92" s="23" t="s">
        <v>149</v>
      </c>
      <c r="E92" s="26"/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1">
        <v>0</v>
      </c>
      <c r="AA92" s="31">
        <v>0</v>
      </c>
      <c r="AB92" s="31">
        <v>0</v>
      </c>
      <c r="AC92" s="31">
        <v>0</v>
      </c>
    </row>
    <row r="93" spans="1:29" ht="56.25">
      <c r="A93" s="190"/>
      <c r="B93" s="187"/>
      <c r="C93" s="184"/>
      <c r="D93" s="23" t="s">
        <v>150</v>
      </c>
      <c r="E93" s="26"/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31">
        <v>0</v>
      </c>
      <c r="Z93" s="31">
        <v>0</v>
      </c>
      <c r="AA93" s="31">
        <v>0</v>
      </c>
      <c r="AB93" s="31">
        <v>0</v>
      </c>
      <c r="AC93" s="31">
        <v>0</v>
      </c>
    </row>
    <row r="94" spans="1:29" s="2" customFormat="1" ht="22.5">
      <c r="A94" s="188" t="s">
        <v>172</v>
      </c>
      <c r="B94" s="185">
        <v>13</v>
      </c>
      <c r="C94" s="182" t="s">
        <v>146</v>
      </c>
      <c r="D94" s="24" t="s">
        <v>152</v>
      </c>
      <c r="E94" s="25"/>
      <c r="F94" s="30">
        <v>5164315.22</v>
      </c>
      <c r="G94" s="30">
        <v>5556522.9400000004</v>
      </c>
      <c r="H94" s="30">
        <v>7848835.0300000003</v>
      </c>
      <c r="I94" s="30">
        <v>5684180.1600000001</v>
      </c>
      <c r="J94" s="30">
        <v>5625155.9900000002</v>
      </c>
      <c r="K94" s="30">
        <v>5576146.5999999996</v>
      </c>
      <c r="L94" s="30">
        <v>9491716.7200000007</v>
      </c>
      <c r="M94" s="30">
        <v>6090896.2000000002</v>
      </c>
      <c r="N94" s="30">
        <v>11469988.279999999</v>
      </c>
      <c r="O94" s="30">
        <v>5447148.3899999997</v>
      </c>
      <c r="P94" s="30">
        <v>11047865.23</v>
      </c>
      <c r="Q94" s="30">
        <v>14160493.939999999</v>
      </c>
      <c r="R94" s="30">
        <v>5264723.3099999996</v>
      </c>
      <c r="S94" s="30">
        <v>5415024.5099999998</v>
      </c>
      <c r="T94" s="30">
        <v>9164669.5899999999</v>
      </c>
      <c r="U94" s="30">
        <v>6884633.8600000003</v>
      </c>
      <c r="V94" s="30">
        <v>6291257.8399999999</v>
      </c>
      <c r="W94" s="30">
        <v>5394894.5800000001</v>
      </c>
      <c r="X94" s="30">
        <v>9228916.9100000001</v>
      </c>
      <c r="Y94" s="30">
        <v>5265159.0599999996</v>
      </c>
      <c r="Z94" s="30">
        <v>10018438.09</v>
      </c>
      <c r="AA94" s="30">
        <v>11288173.92</v>
      </c>
      <c r="AB94" s="30">
        <v>5748660.04</v>
      </c>
      <c r="AC94" s="30">
        <v>17453499.75</v>
      </c>
    </row>
    <row r="95" spans="1:29" ht="45">
      <c r="A95" s="189"/>
      <c r="B95" s="186"/>
      <c r="C95" s="183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189"/>
      <c r="B96" s="186"/>
      <c r="C96" s="183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</row>
    <row r="97" spans="1:29" ht="56.25">
      <c r="A97" s="189"/>
      <c r="B97" s="186"/>
      <c r="C97" s="183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189"/>
      <c r="B98" s="186"/>
      <c r="C98" s="183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</row>
    <row r="99" spans="1:29" ht="56.25">
      <c r="A99" s="189"/>
      <c r="B99" s="186"/>
      <c r="C99" s="183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189"/>
      <c r="B100" s="186"/>
      <c r="C100" s="183"/>
      <c r="D100" s="24" t="s">
        <v>156</v>
      </c>
      <c r="E100" s="25"/>
      <c r="F100" s="30">
        <v>965037.48</v>
      </c>
      <c r="G100" s="30">
        <v>939763.36</v>
      </c>
      <c r="H100" s="30">
        <v>1200035.45</v>
      </c>
      <c r="I100" s="30">
        <v>828693.34</v>
      </c>
      <c r="J100" s="30">
        <v>1663041.41</v>
      </c>
      <c r="K100" s="30">
        <v>1071421.69</v>
      </c>
      <c r="L100" s="30">
        <v>1462400.86</v>
      </c>
      <c r="M100" s="30">
        <v>1388126.47</v>
      </c>
      <c r="N100" s="30">
        <v>1115301.07</v>
      </c>
      <c r="O100" s="30">
        <v>1475165.37</v>
      </c>
      <c r="P100" s="30">
        <v>1538035.86</v>
      </c>
      <c r="Q100" s="30">
        <v>2097401.29</v>
      </c>
      <c r="R100" s="30">
        <v>1037456.37</v>
      </c>
      <c r="S100" s="30">
        <v>1019923.61</v>
      </c>
      <c r="T100" s="30">
        <v>1582024.79</v>
      </c>
      <c r="U100" s="30">
        <v>1468516.81</v>
      </c>
      <c r="V100" s="30">
        <v>1691263</v>
      </c>
      <c r="W100" s="30">
        <v>1644005.58</v>
      </c>
      <c r="X100" s="30">
        <v>1860450.44</v>
      </c>
      <c r="Y100" s="30">
        <v>1736795.25</v>
      </c>
      <c r="Z100" s="30">
        <v>1730690.84</v>
      </c>
      <c r="AA100" s="30">
        <v>1862183.79</v>
      </c>
      <c r="AB100" s="30">
        <v>1676278.64</v>
      </c>
      <c r="AC100" s="30">
        <v>3214638.96</v>
      </c>
    </row>
    <row r="101" spans="1:29" ht="45">
      <c r="A101" s="189"/>
      <c r="B101" s="186"/>
      <c r="C101" s="183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189"/>
      <c r="B102" s="186"/>
      <c r="C102" s="183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30">
        <v>0</v>
      </c>
      <c r="AA102" s="30">
        <v>0</v>
      </c>
      <c r="AB102" s="30">
        <v>0</v>
      </c>
      <c r="AC102" s="30">
        <v>0</v>
      </c>
    </row>
    <row r="103" spans="1:29">
      <c r="A103" s="190"/>
      <c r="B103" s="187"/>
      <c r="C103" s="184"/>
      <c r="D103" s="23" t="s">
        <v>158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30">
        <v>0</v>
      </c>
      <c r="X103" s="30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</row>
    <row r="104" spans="1:29" ht="33.75">
      <c r="A104" s="188" t="s">
        <v>173</v>
      </c>
      <c r="B104" s="185">
        <v>14</v>
      </c>
      <c r="C104" s="182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30">
        <v>0</v>
      </c>
      <c r="AA104" s="30">
        <v>0</v>
      </c>
      <c r="AB104" s="30">
        <v>0</v>
      </c>
      <c r="AC104" s="30">
        <v>0</v>
      </c>
    </row>
    <row r="105" spans="1:29" ht="33.75">
      <c r="A105" s="189"/>
      <c r="B105" s="186"/>
      <c r="C105" s="183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30">
        <v>0</v>
      </c>
      <c r="X105" s="30">
        <v>0</v>
      </c>
      <c r="Y105" s="30">
        <v>0</v>
      </c>
      <c r="Z105" s="30">
        <v>0</v>
      </c>
      <c r="AA105" s="30">
        <v>0</v>
      </c>
      <c r="AB105" s="30">
        <v>0</v>
      </c>
      <c r="AC105" s="30">
        <v>0</v>
      </c>
    </row>
    <row r="106" spans="1:29" ht="56.25">
      <c r="A106" s="189"/>
      <c r="B106" s="186"/>
      <c r="C106" s="183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0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</row>
    <row r="107" spans="1:29" ht="67.5">
      <c r="A107" s="189"/>
      <c r="B107" s="187"/>
      <c r="C107" s="184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30">
        <v>0</v>
      </c>
      <c r="X107" s="30">
        <v>0</v>
      </c>
      <c r="Y107" s="30">
        <v>0</v>
      </c>
      <c r="Z107" s="30">
        <v>0</v>
      </c>
      <c r="AA107" s="30">
        <v>0</v>
      </c>
      <c r="AB107" s="30">
        <v>0</v>
      </c>
      <c r="AC107" s="30">
        <v>0</v>
      </c>
    </row>
    <row r="108" spans="1:29" s="2" customFormat="1" ht="56.25">
      <c r="A108" s="189"/>
      <c r="B108" s="185">
        <v>15</v>
      </c>
      <c r="C108" s="182" t="s">
        <v>40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189"/>
      <c r="B109" s="186"/>
      <c r="C109" s="183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56.25">
      <c r="A110" s="189"/>
      <c r="B110" s="186"/>
      <c r="C110" s="183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189"/>
      <c r="B111" s="186"/>
      <c r="C111" s="183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189"/>
      <c r="B112" s="186"/>
      <c r="C112" s="183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190"/>
      <c r="B113" s="187"/>
      <c r="C113" s="184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:29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:29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:29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:29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:29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:29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:29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:29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:29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:29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:29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:29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:29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2:29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2:29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2:29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2:29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2:29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2:29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2:29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2:29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2:29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2:29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2:29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2:29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2:29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2:29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2:29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2:29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2:29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2:29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2:29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2:29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2:29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2:29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2:29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2:29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</sheetData>
  <mergeCells count="28">
    <mergeCell ref="F5:AC5"/>
    <mergeCell ref="F6:Q6"/>
    <mergeCell ref="R6:AC6"/>
    <mergeCell ref="B5:B7"/>
    <mergeCell ref="D5:D7"/>
    <mergeCell ref="E5:E7"/>
    <mergeCell ref="A5:A7"/>
    <mergeCell ref="C5:C7"/>
    <mergeCell ref="B108:B113"/>
    <mergeCell ref="C108:C113"/>
    <mergeCell ref="A104:A113"/>
    <mergeCell ref="B104:B107"/>
    <mergeCell ref="C104:C107"/>
    <mergeCell ref="A90:A93"/>
    <mergeCell ref="A94:A103"/>
    <mergeCell ref="C8:C16"/>
    <mergeCell ref="C17:C83"/>
    <mergeCell ref="C84:C86"/>
    <mergeCell ref="C87:C89"/>
    <mergeCell ref="B90:B93"/>
    <mergeCell ref="C90:C93"/>
    <mergeCell ref="B94:B103"/>
    <mergeCell ref="C94:C103"/>
    <mergeCell ref="B8:B89"/>
    <mergeCell ref="A8:A16"/>
    <mergeCell ref="A17:A83"/>
    <mergeCell ref="A84:A86"/>
    <mergeCell ref="A87:A89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showGridLines="0" view="pageBreakPreview" zoomScale="70" zoomScaleSheetLayoutView="70" workbookViewId="0">
      <selection activeCell="F13" sqref="F13"/>
    </sheetView>
  </sheetViews>
  <sheetFormatPr baseColWidth="10" defaultColWidth="11.42578125" defaultRowHeight="15"/>
  <cols>
    <col min="1" max="1" width="11.7109375" style="1" customWidth="1"/>
    <col min="2" max="3" width="8.28515625" style="1" customWidth="1"/>
    <col min="4" max="4" width="13.7109375" style="18" customWidth="1"/>
    <col min="5" max="5" width="8.7109375" style="1" customWidth="1"/>
    <col min="6" max="17" width="8.7109375" style="4" bestFit="1" customWidth="1"/>
    <col min="18" max="29" width="8.7109375" style="1" bestFit="1" customWidth="1"/>
    <col min="30" max="30" width="4.28515625" style="1" customWidth="1"/>
    <col min="31" max="39" width="5.7109375" style="1" customWidth="1"/>
    <col min="40" max="16384" width="11.42578125" style="1"/>
  </cols>
  <sheetData>
    <row r="1" spans="1:29" s="2" customFormat="1" ht="15.75">
      <c r="A1" s="2" t="s">
        <v>0</v>
      </c>
      <c r="D1" s="13" t="s">
        <v>17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29" s="2" customFormat="1" ht="15.75">
      <c r="A2" s="2" t="s">
        <v>1</v>
      </c>
      <c r="D2" s="55" t="s">
        <v>775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9" s="2" customFormat="1" ht="15.75">
      <c r="A3" s="2" t="s">
        <v>166</v>
      </c>
      <c r="D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9" s="2" customFormat="1" ht="15.75">
      <c r="D4" s="2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9" s="4" customFormat="1">
      <c r="A5" s="191" t="s">
        <v>18</v>
      </c>
      <c r="B5" s="191" t="s">
        <v>19</v>
      </c>
      <c r="C5" s="194" t="s">
        <v>185</v>
      </c>
      <c r="D5" s="164" t="s">
        <v>20</v>
      </c>
      <c r="E5" s="202" t="s">
        <v>21</v>
      </c>
      <c r="F5" s="198" t="s">
        <v>165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9"/>
    </row>
    <row r="6" spans="1:29" s="4" customFormat="1">
      <c r="A6" s="192"/>
      <c r="B6" s="192"/>
      <c r="C6" s="195"/>
      <c r="D6" s="164"/>
      <c r="E6" s="202"/>
      <c r="F6" s="200" t="s">
        <v>186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 t="s">
        <v>187</v>
      </c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</row>
    <row r="7" spans="1:29" s="4" customFormat="1">
      <c r="A7" s="193"/>
      <c r="B7" s="193"/>
      <c r="C7" s="196"/>
      <c r="D7" s="164"/>
      <c r="E7" s="202"/>
      <c r="F7" s="14" t="s">
        <v>22</v>
      </c>
      <c r="G7" s="14" t="s">
        <v>23</v>
      </c>
      <c r="H7" s="14" t="s">
        <v>24</v>
      </c>
      <c r="I7" s="14" t="s">
        <v>25</v>
      </c>
      <c r="J7" s="14" t="s">
        <v>24</v>
      </c>
      <c r="K7" s="14" t="s">
        <v>26</v>
      </c>
      <c r="L7" s="14" t="s">
        <v>26</v>
      </c>
      <c r="M7" s="14" t="s">
        <v>25</v>
      </c>
      <c r="N7" s="14" t="s">
        <v>27</v>
      </c>
      <c r="O7" s="14" t="s">
        <v>28</v>
      </c>
      <c r="P7" s="14" t="s">
        <v>29</v>
      </c>
      <c r="Q7" s="14" t="s">
        <v>30</v>
      </c>
      <c r="R7" s="14" t="s">
        <v>22</v>
      </c>
      <c r="S7" s="14" t="s">
        <v>23</v>
      </c>
      <c r="T7" s="14" t="s">
        <v>24</v>
      </c>
      <c r="U7" s="14" t="s">
        <v>25</v>
      </c>
      <c r="V7" s="14" t="s">
        <v>24</v>
      </c>
      <c r="W7" s="14" t="s">
        <v>26</v>
      </c>
      <c r="X7" s="14" t="s">
        <v>26</v>
      </c>
      <c r="Y7" s="14" t="s">
        <v>25</v>
      </c>
      <c r="Z7" s="14" t="s">
        <v>27</v>
      </c>
      <c r="AA7" s="14" t="s">
        <v>28</v>
      </c>
      <c r="AB7" s="14" t="s">
        <v>29</v>
      </c>
      <c r="AC7" s="14" t="s">
        <v>30</v>
      </c>
    </row>
    <row r="8" spans="1:29" s="2" customFormat="1" ht="45">
      <c r="A8" s="188" t="s">
        <v>167</v>
      </c>
      <c r="B8" s="185">
        <v>11</v>
      </c>
      <c r="C8" s="182" t="s">
        <v>38</v>
      </c>
      <c r="D8" s="24" t="s">
        <v>65</v>
      </c>
      <c r="E8" s="25"/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</row>
    <row r="9" spans="1:29" ht="45">
      <c r="A9" s="189"/>
      <c r="B9" s="186"/>
      <c r="C9" s="183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</row>
    <row r="10" spans="1:29" ht="56.25">
      <c r="A10" s="189"/>
      <c r="B10" s="186"/>
      <c r="C10" s="183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</row>
    <row r="11" spans="1:29" s="2" customFormat="1" ht="56.25">
      <c r="A11" s="189"/>
      <c r="B11" s="186"/>
      <c r="C11" s="183"/>
      <c r="D11" s="24" t="s">
        <v>68</v>
      </c>
      <c r="E11" s="25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</row>
    <row r="12" spans="1:29" ht="45">
      <c r="A12" s="189"/>
      <c r="B12" s="186"/>
      <c r="C12" s="183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</row>
    <row r="13" spans="1:29" ht="56.25">
      <c r="A13" s="189"/>
      <c r="B13" s="186"/>
      <c r="C13" s="183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</row>
    <row r="14" spans="1:29" s="2" customFormat="1" ht="45">
      <c r="A14" s="189"/>
      <c r="B14" s="186"/>
      <c r="C14" s="183"/>
      <c r="D14" s="24" t="s">
        <v>71</v>
      </c>
      <c r="E14" s="25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</row>
    <row r="15" spans="1:29" ht="45">
      <c r="A15" s="189"/>
      <c r="B15" s="186"/>
      <c r="C15" s="183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</row>
    <row r="16" spans="1:29" ht="56.25">
      <c r="A16" s="190"/>
      <c r="B16" s="186"/>
      <c r="C16" s="184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</row>
    <row r="17" spans="1:29" s="2" customFormat="1" ht="45">
      <c r="A17" s="188" t="s">
        <v>168</v>
      </c>
      <c r="B17" s="186"/>
      <c r="C17" s="182" t="s">
        <v>63</v>
      </c>
      <c r="D17" s="24" t="s">
        <v>74</v>
      </c>
      <c r="E17" s="25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</row>
    <row r="18" spans="1:29" ht="45">
      <c r="A18" s="189"/>
      <c r="B18" s="186"/>
      <c r="C18" s="183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</row>
    <row r="19" spans="1:29" ht="56.25">
      <c r="A19" s="189"/>
      <c r="B19" s="186"/>
      <c r="C19" s="183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</row>
    <row r="20" spans="1:29" s="2" customFormat="1" ht="45">
      <c r="A20" s="189"/>
      <c r="B20" s="186"/>
      <c r="C20" s="183"/>
      <c r="D20" s="24" t="s">
        <v>77</v>
      </c>
      <c r="E20" s="25"/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</row>
    <row r="21" spans="1:29" ht="45">
      <c r="A21" s="189"/>
      <c r="B21" s="186"/>
      <c r="C21" s="183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</row>
    <row r="22" spans="1:29" ht="56.25">
      <c r="A22" s="189"/>
      <c r="B22" s="186"/>
      <c r="C22" s="183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</row>
    <row r="23" spans="1:29" s="2" customFormat="1" ht="33.75">
      <c r="A23" s="189"/>
      <c r="B23" s="186"/>
      <c r="C23" s="183"/>
      <c r="D23" s="24" t="s">
        <v>80</v>
      </c>
      <c r="E23" s="25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</row>
    <row r="24" spans="1:29" ht="45">
      <c r="A24" s="189"/>
      <c r="B24" s="186"/>
      <c r="C24" s="183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</row>
    <row r="25" spans="1:29" ht="56.25">
      <c r="A25" s="189"/>
      <c r="B25" s="186"/>
      <c r="C25" s="183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</row>
    <row r="26" spans="1:29" s="2" customFormat="1" ht="45">
      <c r="A26" s="189"/>
      <c r="B26" s="186"/>
      <c r="C26" s="183"/>
      <c r="D26" s="24" t="s">
        <v>83</v>
      </c>
      <c r="E26" s="25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</row>
    <row r="27" spans="1:29" ht="45">
      <c r="A27" s="189"/>
      <c r="B27" s="186"/>
      <c r="C27" s="183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</row>
    <row r="28" spans="1:29" ht="56.25">
      <c r="A28" s="189"/>
      <c r="B28" s="186"/>
      <c r="C28" s="183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</row>
    <row r="29" spans="1:29" s="2" customFormat="1" ht="45">
      <c r="A29" s="189"/>
      <c r="B29" s="186"/>
      <c r="C29" s="183"/>
      <c r="D29" s="24" t="s">
        <v>86</v>
      </c>
      <c r="E29" s="25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</row>
    <row r="30" spans="1:29" ht="56.25">
      <c r="A30" s="189"/>
      <c r="B30" s="186"/>
      <c r="C30" s="183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</row>
    <row r="31" spans="1:29" ht="67.5">
      <c r="A31" s="189"/>
      <c r="B31" s="186"/>
      <c r="C31" s="183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</row>
    <row r="32" spans="1:29" s="2" customFormat="1" ht="45">
      <c r="A32" s="189"/>
      <c r="B32" s="186"/>
      <c r="C32" s="183"/>
      <c r="D32" s="24" t="s">
        <v>89</v>
      </c>
      <c r="E32" s="25"/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</row>
    <row r="33" spans="1:29" ht="45">
      <c r="A33" s="189"/>
      <c r="B33" s="186"/>
      <c r="C33" s="183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</row>
    <row r="34" spans="1:29" ht="56.25">
      <c r="A34" s="189"/>
      <c r="B34" s="186"/>
      <c r="C34" s="183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</row>
    <row r="35" spans="1:29" s="2" customFormat="1" ht="56.25">
      <c r="A35" s="189"/>
      <c r="B35" s="186"/>
      <c r="C35" s="183"/>
      <c r="D35" s="24" t="s">
        <v>92</v>
      </c>
      <c r="E35" s="25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</row>
    <row r="36" spans="1:29" ht="45">
      <c r="A36" s="189"/>
      <c r="B36" s="186"/>
      <c r="C36" s="183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</row>
    <row r="37" spans="1:29" ht="67.5">
      <c r="A37" s="189"/>
      <c r="B37" s="186"/>
      <c r="C37" s="183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</row>
    <row r="38" spans="1:29" s="2" customFormat="1" ht="33.75">
      <c r="A38" s="189"/>
      <c r="B38" s="186"/>
      <c r="C38" s="183"/>
      <c r="D38" s="24" t="s">
        <v>95</v>
      </c>
      <c r="E38" s="25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</row>
    <row r="39" spans="1:29" ht="45">
      <c r="A39" s="189"/>
      <c r="B39" s="186"/>
      <c r="C39" s="183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</row>
    <row r="40" spans="1:29" ht="56.25">
      <c r="A40" s="189"/>
      <c r="B40" s="186"/>
      <c r="C40" s="183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</row>
    <row r="41" spans="1:29" s="2" customFormat="1" ht="45">
      <c r="A41" s="189"/>
      <c r="B41" s="186"/>
      <c r="C41" s="183"/>
      <c r="D41" s="24" t="s">
        <v>98</v>
      </c>
      <c r="E41" s="25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</row>
    <row r="42" spans="1:29" ht="56.25">
      <c r="A42" s="189"/>
      <c r="B42" s="186"/>
      <c r="C42" s="183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</row>
    <row r="43" spans="1:29" ht="67.5">
      <c r="A43" s="189"/>
      <c r="B43" s="186"/>
      <c r="C43" s="183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</row>
    <row r="44" spans="1:29" s="2" customFormat="1" ht="45">
      <c r="A44" s="189"/>
      <c r="B44" s="186"/>
      <c r="C44" s="183"/>
      <c r="D44" s="24" t="s">
        <v>101</v>
      </c>
      <c r="E44" s="25"/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</row>
    <row r="45" spans="1:29" ht="45">
      <c r="A45" s="189"/>
      <c r="B45" s="186"/>
      <c r="C45" s="183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</row>
    <row r="46" spans="1:29" ht="67.5">
      <c r="A46" s="189"/>
      <c r="B46" s="186"/>
      <c r="C46" s="183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</row>
    <row r="47" spans="1:29" s="2" customFormat="1" ht="45">
      <c r="A47" s="189"/>
      <c r="B47" s="186"/>
      <c r="C47" s="183"/>
      <c r="D47" s="24" t="s">
        <v>104</v>
      </c>
      <c r="E47" s="25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</row>
    <row r="48" spans="1:29" ht="45">
      <c r="A48" s="189"/>
      <c r="B48" s="186"/>
      <c r="C48" s="183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</row>
    <row r="49" spans="1:29" ht="56.25">
      <c r="A49" s="189"/>
      <c r="B49" s="186"/>
      <c r="C49" s="183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0</v>
      </c>
      <c r="AA49" s="30">
        <v>0</v>
      </c>
      <c r="AB49" s="30">
        <v>0</v>
      </c>
      <c r="AC49" s="30">
        <v>0</v>
      </c>
    </row>
    <row r="50" spans="1:29" s="2" customFormat="1" ht="33.75">
      <c r="A50" s="189"/>
      <c r="B50" s="186"/>
      <c r="C50" s="183"/>
      <c r="D50" s="24" t="s">
        <v>107</v>
      </c>
      <c r="E50" s="25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</row>
    <row r="51" spans="1:29" ht="101.25">
      <c r="A51" s="189"/>
      <c r="B51" s="186"/>
      <c r="C51" s="183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0">
        <v>0</v>
      </c>
      <c r="AB51" s="30">
        <v>0</v>
      </c>
      <c r="AC51" s="30">
        <v>0</v>
      </c>
    </row>
    <row r="52" spans="1:29" s="2" customFormat="1" ht="33.75">
      <c r="A52" s="189"/>
      <c r="B52" s="186"/>
      <c r="C52" s="183"/>
      <c r="D52" s="24" t="s">
        <v>109</v>
      </c>
      <c r="E52" s="25"/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</row>
    <row r="53" spans="1:29" ht="45">
      <c r="A53" s="189"/>
      <c r="B53" s="186"/>
      <c r="C53" s="183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</row>
    <row r="54" spans="1:29" ht="56.25">
      <c r="A54" s="189"/>
      <c r="B54" s="186"/>
      <c r="C54" s="183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</row>
    <row r="55" spans="1:29" s="2" customFormat="1" ht="33.75">
      <c r="A55" s="189"/>
      <c r="B55" s="186"/>
      <c r="C55" s="183"/>
      <c r="D55" s="24" t="s">
        <v>112</v>
      </c>
      <c r="E55" s="25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</row>
    <row r="56" spans="1:29" ht="45">
      <c r="A56" s="189"/>
      <c r="B56" s="186"/>
      <c r="C56" s="183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</row>
    <row r="57" spans="1:29" ht="67.5">
      <c r="A57" s="189"/>
      <c r="B57" s="186"/>
      <c r="C57" s="183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</row>
    <row r="58" spans="1:29" s="2" customFormat="1" ht="45">
      <c r="A58" s="189"/>
      <c r="B58" s="186"/>
      <c r="C58" s="183"/>
      <c r="D58" s="24" t="s">
        <v>115</v>
      </c>
      <c r="E58" s="25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</row>
    <row r="59" spans="1:29" ht="45">
      <c r="A59" s="189"/>
      <c r="B59" s="186"/>
      <c r="C59" s="183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</row>
    <row r="60" spans="1:29" ht="56.25">
      <c r="A60" s="189"/>
      <c r="B60" s="186"/>
      <c r="C60" s="183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</row>
    <row r="61" spans="1:29" s="2" customFormat="1" ht="22.5">
      <c r="A61" s="189"/>
      <c r="B61" s="186"/>
      <c r="C61" s="183"/>
      <c r="D61" s="24" t="s">
        <v>118</v>
      </c>
      <c r="E61" s="25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</row>
    <row r="62" spans="1:29" ht="67.5">
      <c r="A62" s="189"/>
      <c r="B62" s="186"/>
      <c r="C62" s="183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</row>
    <row r="63" spans="1:29" s="2" customFormat="1" ht="45">
      <c r="A63" s="189"/>
      <c r="B63" s="186"/>
      <c r="C63" s="183"/>
      <c r="D63" s="24" t="s">
        <v>120</v>
      </c>
      <c r="E63" s="25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</row>
    <row r="64" spans="1:29" ht="45">
      <c r="A64" s="189"/>
      <c r="B64" s="186"/>
      <c r="C64" s="183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</row>
    <row r="65" spans="1:29" s="2" customFormat="1" ht="33.75">
      <c r="A65" s="189"/>
      <c r="B65" s="186"/>
      <c r="C65" s="183"/>
      <c r="D65" s="24" t="s">
        <v>122</v>
      </c>
      <c r="E65" s="25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2">
        <v>0</v>
      </c>
      <c r="S65" s="32">
        <v>0</v>
      </c>
      <c r="T65" s="32">
        <v>474510.19</v>
      </c>
      <c r="U65" s="32">
        <v>376316.69</v>
      </c>
      <c r="V65" s="32">
        <v>420097.28000000003</v>
      </c>
      <c r="W65" s="32">
        <v>342728.68</v>
      </c>
      <c r="X65" s="32">
        <v>471845.34</v>
      </c>
      <c r="Y65" s="32">
        <v>353694.25</v>
      </c>
      <c r="Z65" s="32">
        <v>636283.27</v>
      </c>
      <c r="AA65" s="32">
        <v>377565.65</v>
      </c>
      <c r="AB65" s="32">
        <v>591041.25</v>
      </c>
      <c r="AC65" s="32">
        <v>642459.5</v>
      </c>
    </row>
    <row r="66" spans="1:29" ht="33.75">
      <c r="A66" s="189"/>
      <c r="B66" s="186"/>
      <c r="C66" s="183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</row>
    <row r="67" spans="1:29" s="2" customFormat="1" ht="45">
      <c r="A67" s="189"/>
      <c r="B67" s="186"/>
      <c r="C67" s="183"/>
      <c r="D67" s="24" t="s">
        <v>124</v>
      </c>
      <c r="E67" s="25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</row>
    <row r="68" spans="1:29" ht="45">
      <c r="A68" s="189"/>
      <c r="B68" s="186"/>
      <c r="C68" s="183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</row>
    <row r="69" spans="1:29" s="2" customFormat="1" ht="45">
      <c r="A69" s="189"/>
      <c r="B69" s="186"/>
      <c r="C69" s="183"/>
      <c r="D69" s="24" t="s">
        <v>126</v>
      </c>
      <c r="E69" s="25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2">
        <v>0</v>
      </c>
      <c r="S69" s="32">
        <v>0</v>
      </c>
      <c r="T69" s="32">
        <v>0</v>
      </c>
      <c r="U69" s="32">
        <v>0</v>
      </c>
      <c r="V69" s="32">
        <v>0</v>
      </c>
      <c r="W69" s="32">
        <v>0</v>
      </c>
      <c r="X69" s="32">
        <v>0</v>
      </c>
      <c r="Y69" s="32">
        <v>0</v>
      </c>
      <c r="Z69" s="32">
        <v>0</v>
      </c>
      <c r="AA69" s="32">
        <v>0</v>
      </c>
      <c r="AB69" s="32">
        <v>0</v>
      </c>
      <c r="AC69" s="32">
        <v>0</v>
      </c>
    </row>
    <row r="70" spans="1:29" ht="33.75">
      <c r="A70" s="189"/>
      <c r="B70" s="186"/>
      <c r="C70" s="183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</row>
    <row r="71" spans="1:29" s="2" customFormat="1" ht="22.5">
      <c r="A71" s="189"/>
      <c r="B71" s="186"/>
      <c r="C71" s="183"/>
      <c r="D71" s="24" t="s">
        <v>127</v>
      </c>
      <c r="E71" s="25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0</v>
      </c>
      <c r="Z71" s="32">
        <v>0</v>
      </c>
      <c r="AA71" s="32">
        <v>0</v>
      </c>
      <c r="AB71" s="32">
        <v>0</v>
      </c>
      <c r="AC71" s="32">
        <v>0</v>
      </c>
    </row>
    <row r="72" spans="1:29">
      <c r="A72" s="189"/>
      <c r="B72" s="186"/>
      <c r="C72" s="183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</row>
    <row r="73" spans="1:29" s="2" customFormat="1" ht="45">
      <c r="A73" s="189"/>
      <c r="B73" s="186"/>
      <c r="C73" s="183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30">
        <v>0</v>
      </c>
      <c r="X73" s="30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</row>
    <row r="74" spans="1:29" ht="45">
      <c r="A74" s="189"/>
      <c r="B74" s="186"/>
      <c r="C74" s="183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30">
        <v>0</v>
      </c>
      <c r="AA74" s="30">
        <v>0</v>
      </c>
      <c r="AB74" s="30">
        <v>0</v>
      </c>
      <c r="AC74" s="30">
        <v>0</v>
      </c>
    </row>
    <row r="75" spans="1:29" ht="56.25">
      <c r="A75" s="189"/>
      <c r="B75" s="186"/>
      <c r="C75" s="183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0">
        <v>0</v>
      </c>
      <c r="AB75" s="30">
        <v>0</v>
      </c>
      <c r="AC75" s="30">
        <v>0</v>
      </c>
    </row>
    <row r="76" spans="1:29" s="2" customFormat="1" ht="45">
      <c r="A76" s="189"/>
      <c r="B76" s="186"/>
      <c r="C76" s="183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</row>
    <row r="77" spans="1:29" ht="56.25">
      <c r="A77" s="189"/>
      <c r="B77" s="186"/>
      <c r="C77" s="183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</row>
    <row r="78" spans="1:29" ht="67.5">
      <c r="A78" s="189"/>
      <c r="B78" s="186"/>
      <c r="C78" s="183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</row>
    <row r="79" spans="1:29" s="2" customFormat="1" ht="33.75">
      <c r="A79" s="189"/>
      <c r="B79" s="186"/>
      <c r="C79" s="183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30">
        <v>0</v>
      </c>
      <c r="X79" s="30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</row>
    <row r="80" spans="1:29" ht="33.75">
      <c r="A80" s="189"/>
      <c r="B80" s="186"/>
      <c r="C80" s="183"/>
      <c r="D80" s="23" t="s">
        <v>135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</row>
    <row r="81" spans="1:29" ht="56.25">
      <c r="A81" s="189"/>
      <c r="B81" s="186"/>
      <c r="C81" s="183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30">
        <v>0</v>
      </c>
      <c r="AA81" s="30">
        <v>0</v>
      </c>
      <c r="AB81" s="30">
        <v>0</v>
      </c>
      <c r="AC81" s="30">
        <v>0</v>
      </c>
    </row>
    <row r="82" spans="1:29" s="2" customFormat="1" ht="15.75">
      <c r="A82" s="189"/>
      <c r="B82" s="186"/>
      <c r="C82" s="183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0</v>
      </c>
      <c r="U82" s="30">
        <v>0</v>
      </c>
      <c r="V82" s="30">
        <v>0</v>
      </c>
      <c r="W82" s="30">
        <v>0</v>
      </c>
      <c r="X82" s="30">
        <v>0</v>
      </c>
      <c r="Y82" s="30">
        <v>0</v>
      </c>
      <c r="Z82" s="30">
        <v>0</v>
      </c>
      <c r="AA82" s="30">
        <v>0</v>
      </c>
      <c r="AB82" s="30">
        <v>0</v>
      </c>
      <c r="AC82" s="30">
        <v>0</v>
      </c>
    </row>
    <row r="83" spans="1:29">
      <c r="A83" s="190"/>
      <c r="B83" s="186"/>
      <c r="C83" s="184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</row>
    <row r="84" spans="1:29" s="2" customFormat="1" ht="56.25">
      <c r="A84" s="205" t="s">
        <v>169</v>
      </c>
      <c r="B84" s="186"/>
      <c r="C84" s="182" t="s">
        <v>64</v>
      </c>
      <c r="D84" s="24" t="s">
        <v>138</v>
      </c>
      <c r="E84" s="25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0</v>
      </c>
      <c r="Z84" s="32">
        <v>0</v>
      </c>
      <c r="AA84" s="32">
        <v>0</v>
      </c>
      <c r="AB84" s="32">
        <v>0</v>
      </c>
      <c r="AC84" s="32">
        <v>0</v>
      </c>
    </row>
    <row r="85" spans="1:29" ht="67.5">
      <c r="A85" s="206"/>
      <c r="B85" s="186"/>
      <c r="C85" s="183"/>
      <c r="D85" s="23" t="s">
        <v>139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</row>
    <row r="86" spans="1:29" ht="78.75">
      <c r="A86" s="207"/>
      <c r="B86" s="186"/>
      <c r="C86" s="184"/>
      <c r="D86" s="23" t="s">
        <v>140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30">
        <v>0</v>
      </c>
      <c r="AA86" s="30">
        <v>0</v>
      </c>
      <c r="AB86" s="30">
        <v>0</v>
      </c>
      <c r="AC86" s="30">
        <v>0</v>
      </c>
    </row>
    <row r="87" spans="1:29" s="2" customFormat="1" ht="33.75">
      <c r="A87" s="188" t="s">
        <v>170</v>
      </c>
      <c r="B87" s="186"/>
      <c r="C87" s="182" t="s">
        <v>141</v>
      </c>
      <c r="D87" s="24" t="s">
        <v>142</v>
      </c>
      <c r="E87" s="25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2">
        <v>0</v>
      </c>
      <c r="S87" s="32">
        <v>0</v>
      </c>
      <c r="T87" s="32">
        <v>0</v>
      </c>
      <c r="U87" s="32">
        <v>0</v>
      </c>
      <c r="V87" s="32">
        <v>0</v>
      </c>
      <c r="W87" s="32">
        <v>0</v>
      </c>
      <c r="X87" s="32">
        <v>0</v>
      </c>
      <c r="Y87" s="32">
        <v>0</v>
      </c>
      <c r="Z87" s="32">
        <v>0</v>
      </c>
      <c r="AA87" s="32">
        <v>0</v>
      </c>
      <c r="AB87" s="32">
        <v>0</v>
      </c>
      <c r="AC87" s="32">
        <v>0</v>
      </c>
    </row>
    <row r="88" spans="1:29" ht="33.75">
      <c r="A88" s="189"/>
      <c r="B88" s="186"/>
      <c r="C88" s="183"/>
      <c r="D88" s="23" t="s">
        <v>143</v>
      </c>
      <c r="E88" s="26"/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</row>
    <row r="89" spans="1:29" ht="56.25">
      <c r="A89" s="190"/>
      <c r="B89" s="187"/>
      <c r="C89" s="184"/>
      <c r="D89" s="23" t="s">
        <v>144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</row>
    <row r="90" spans="1:29" s="2" customFormat="1" ht="33.75">
      <c r="A90" s="188" t="s">
        <v>171</v>
      </c>
      <c r="B90" s="185">
        <v>12</v>
      </c>
      <c r="C90" s="182" t="s">
        <v>40</v>
      </c>
      <c r="D90" s="24" t="s">
        <v>147</v>
      </c>
      <c r="E90" s="25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</row>
    <row r="91" spans="1:29" ht="56.25">
      <c r="A91" s="189"/>
      <c r="B91" s="186"/>
      <c r="C91" s="183"/>
      <c r="D91" s="23" t="s">
        <v>148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0</v>
      </c>
      <c r="AA91" s="30">
        <v>0</v>
      </c>
      <c r="AB91" s="30">
        <v>0</v>
      </c>
      <c r="AC91" s="30">
        <v>0</v>
      </c>
    </row>
    <row r="92" spans="1:29" ht="67.5">
      <c r="A92" s="189"/>
      <c r="B92" s="186"/>
      <c r="C92" s="183"/>
      <c r="D92" s="23" t="s">
        <v>149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30">
        <v>0</v>
      </c>
      <c r="AC92" s="30">
        <v>0</v>
      </c>
    </row>
    <row r="93" spans="1:29" ht="56.25">
      <c r="A93" s="190"/>
      <c r="B93" s="187"/>
      <c r="C93" s="184"/>
      <c r="D93" s="23" t="s">
        <v>150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</row>
    <row r="94" spans="1:29" s="2" customFormat="1" ht="22.5">
      <c r="A94" s="188" t="s">
        <v>172</v>
      </c>
      <c r="B94" s="185">
        <v>13</v>
      </c>
      <c r="C94" s="182" t="s">
        <v>146</v>
      </c>
      <c r="D94" s="24" t="s">
        <v>152</v>
      </c>
      <c r="E94" s="25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2">
        <v>0</v>
      </c>
      <c r="S94" s="32">
        <v>0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0</v>
      </c>
      <c r="AC94" s="32">
        <v>0</v>
      </c>
    </row>
    <row r="95" spans="1:29" ht="45">
      <c r="A95" s="189"/>
      <c r="B95" s="186"/>
      <c r="C95" s="183"/>
      <c r="D95" s="23" t="s">
        <v>153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</row>
    <row r="96" spans="1:29" ht="22.5">
      <c r="A96" s="189"/>
      <c r="B96" s="186"/>
      <c r="C96" s="183"/>
      <c r="D96" s="24" t="s">
        <v>175</v>
      </c>
      <c r="E96" s="25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2">
        <v>0</v>
      </c>
      <c r="S96" s="32">
        <v>0</v>
      </c>
      <c r="T96" s="32">
        <v>0</v>
      </c>
      <c r="U96" s="32">
        <v>0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</row>
    <row r="97" spans="1:29" ht="56.25">
      <c r="A97" s="189"/>
      <c r="B97" s="186"/>
      <c r="C97" s="183"/>
      <c r="D97" s="23" t="s">
        <v>176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</row>
    <row r="98" spans="1:29" s="2" customFormat="1" ht="33.75">
      <c r="A98" s="189"/>
      <c r="B98" s="186"/>
      <c r="C98" s="183"/>
      <c r="D98" s="24" t="s">
        <v>154</v>
      </c>
      <c r="E98" s="25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0</v>
      </c>
      <c r="AC98" s="32">
        <v>0</v>
      </c>
    </row>
    <row r="99" spans="1:29" ht="56.25">
      <c r="A99" s="189"/>
      <c r="B99" s="186"/>
      <c r="C99" s="183"/>
      <c r="D99" s="23" t="s">
        <v>155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</row>
    <row r="100" spans="1:29" s="2" customFormat="1" ht="45">
      <c r="A100" s="189"/>
      <c r="B100" s="186"/>
      <c r="C100" s="183"/>
      <c r="D100" s="24" t="s">
        <v>156</v>
      </c>
      <c r="E100" s="25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0</v>
      </c>
      <c r="W100" s="32">
        <v>0</v>
      </c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</row>
    <row r="101" spans="1:29" ht="45">
      <c r="A101" s="189"/>
      <c r="B101" s="186"/>
      <c r="C101" s="183"/>
      <c r="D101" s="23" t="s">
        <v>157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30">
        <v>0</v>
      </c>
      <c r="AA101" s="30">
        <v>0</v>
      </c>
      <c r="AB101" s="30">
        <v>0</v>
      </c>
      <c r="AC101" s="30">
        <v>0</v>
      </c>
    </row>
    <row r="102" spans="1:29" s="2" customFormat="1" ht="22.5">
      <c r="A102" s="189"/>
      <c r="B102" s="186"/>
      <c r="C102" s="183"/>
      <c r="D102" s="24" t="s">
        <v>158</v>
      </c>
      <c r="E102" s="25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</row>
    <row r="103" spans="1:29">
      <c r="A103" s="190"/>
      <c r="B103" s="187"/>
      <c r="C103" s="184"/>
      <c r="D103" s="23" t="s">
        <v>158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</row>
    <row r="104" spans="1:29" ht="33.75">
      <c r="A104" s="188" t="s">
        <v>173</v>
      </c>
      <c r="B104" s="185">
        <v>14</v>
      </c>
      <c r="C104" s="182" t="s">
        <v>40</v>
      </c>
      <c r="D104" s="23" t="s">
        <v>178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2">
        <v>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</row>
    <row r="105" spans="1:29" ht="33.75">
      <c r="A105" s="189"/>
      <c r="B105" s="186"/>
      <c r="C105" s="183"/>
      <c r="D105" s="23" t="s">
        <v>179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2">
        <v>0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0</v>
      </c>
      <c r="Y105" s="32">
        <v>0</v>
      </c>
      <c r="Z105" s="32">
        <v>0</v>
      </c>
      <c r="AA105" s="32">
        <v>0</v>
      </c>
      <c r="AB105" s="32">
        <v>0</v>
      </c>
      <c r="AC105" s="32">
        <v>0</v>
      </c>
    </row>
    <row r="106" spans="1:29" ht="56.25">
      <c r="A106" s="189"/>
      <c r="B106" s="186"/>
      <c r="C106" s="183"/>
      <c r="D106" s="23" t="s">
        <v>180</v>
      </c>
      <c r="E106" s="26"/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2">
        <v>0</v>
      </c>
      <c r="S106" s="32">
        <v>0</v>
      </c>
      <c r="T106" s="32">
        <v>0</v>
      </c>
      <c r="U106" s="32">
        <v>0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0</v>
      </c>
    </row>
    <row r="107" spans="1:29" ht="67.5">
      <c r="A107" s="189"/>
      <c r="B107" s="187"/>
      <c r="C107" s="184"/>
      <c r="D107" s="23" t="s">
        <v>181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</row>
    <row r="108" spans="1:29" s="2" customFormat="1" ht="56.25">
      <c r="A108" s="189"/>
      <c r="B108" s="185">
        <v>15</v>
      </c>
      <c r="C108" s="182" t="s">
        <v>146</v>
      </c>
      <c r="D108" s="24" t="s">
        <v>159</v>
      </c>
      <c r="E108" s="25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</row>
    <row r="109" spans="1:29" ht="56.25">
      <c r="A109" s="189"/>
      <c r="B109" s="203"/>
      <c r="C109" s="183"/>
      <c r="D109" s="23" t="s">
        <v>159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30">
        <v>0</v>
      </c>
      <c r="AA109" s="30">
        <v>0</v>
      </c>
      <c r="AB109" s="30">
        <v>0</v>
      </c>
      <c r="AC109" s="30">
        <v>0</v>
      </c>
    </row>
    <row r="110" spans="1:29" s="2" customFormat="1" ht="72.75" customHeight="1">
      <c r="A110" s="189"/>
      <c r="B110" s="203"/>
      <c r="C110" s="183"/>
      <c r="D110" s="24" t="s">
        <v>160</v>
      </c>
      <c r="E110" s="25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</row>
    <row r="111" spans="1:29" ht="56.25">
      <c r="A111" s="189"/>
      <c r="B111" s="203"/>
      <c r="C111" s="183"/>
      <c r="D111" s="23" t="s">
        <v>160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</row>
    <row r="112" spans="1:29" s="2" customFormat="1" ht="15.75">
      <c r="A112" s="189"/>
      <c r="B112" s="203"/>
      <c r="C112" s="183"/>
      <c r="D112" s="24" t="s">
        <v>161</v>
      </c>
      <c r="E112" s="25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30">
        <v>0</v>
      </c>
      <c r="AA112" s="30">
        <v>0</v>
      </c>
      <c r="AB112" s="30">
        <v>0</v>
      </c>
      <c r="AC112" s="30">
        <v>0</v>
      </c>
    </row>
    <row r="113" spans="1:29">
      <c r="A113" s="190"/>
      <c r="B113" s="204"/>
      <c r="C113" s="184"/>
      <c r="D113" s="23" t="s">
        <v>161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</row>
    <row r="114" spans="1:29">
      <c r="A114" s="15"/>
      <c r="B114" s="15"/>
      <c r="C114" s="15"/>
      <c r="E114" s="15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1:29">
      <c r="A115" s="15"/>
      <c r="B115" s="15"/>
      <c r="C115" s="15"/>
      <c r="E115" s="15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1:29">
      <c r="A116" s="15"/>
      <c r="B116" s="15"/>
      <c r="C116" s="15"/>
      <c r="E116" s="15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</row>
    <row r="117" spans="1:29">
      <c r="A117" s="15"/>
      <c r="B117" s="15"/>
      <c r="C117" s="15"/>
      <c r="E117" s="15"/>
    </row>
    <row r="118" spans="1:29">
      <c r="A118" s="15"/>
      <c r="B118" s="15"/>
      <c r="C118" s="15"/>
      <c r="E118" s="15"/>
    </row>
    <row r="119" spans="1:29">
      <c r="A119" s="15"/>
      <c r="B119" s="15"/>
      <c r="C119" s="15"/>
      <c r="E119" s="15"/>
    </row>
    <row r="120" spans="1:29">
      <c r="A120" s="15"/>
      <c r="B120" s="15"/>
      <c r="C120" s="15"/>
      <c r="E120" s="15"/>
    </row>
    <row r="121" spans="1:29">
      <c r="A121" s="15"/>
      <c r="B121" s="15"/>
      <c r="C121" s="15"/>
      <c r="E121" s="15"/>
    </row>
    <row r="122" spans="1:29">
      <c r="A122" s="15"/>
      <c r="B122" s="15"/>
      <c r="C122" s="15"/>
      <c r="E122" s="15"/>
    </row>
    <row r="123" spans="1:29">
      <c r="A123" s="15"/>
      <c r="B123" s="15"/>
      <c r="C123" s="15"/>
      <c r="E123" s="15"/>
    </row>
    <row r="124" spans="1:29">
      <c r="A124" s="15"/>
      <c r="B124" s="15"/>
      <c r="C124" s="15"/>
      <c r="E124" s="15"/>
    </row>
    <row r="125" spans="1:29">
      <c r="A125" s="15"/>
      <c r="B125" s="15"/>
      <c r="C125" s="15"/>
      <c r="E125" s="15"/>
    </row>
    <row r="126" spans="1:29">
      <c r="A126" s="15"/>
      <c r="B126" s="15"/>
      <c r="C126" s="15"/>
      <c r="E126" s="15"/>
    </row>
  </sheetData>
  <mergeCells count="28">
    <mergeCell ref="F6:Q6"/>
    <mergeCell ref="R6:AC6"/>
    <mergeCell ref="A5:A7"/>
    <mergeCell ref="B5:B7"/>
    <mergeCell ref="C5:C7"/>
    <mergeCell ref="D5:D7"/>
    <mergeCell ref="E5:E7"/>
    <mergeCell ref="F5:AC5"/>
    <mergeCell ref="A8:A16"/>
    <mergeCell ref="B8:B89"/>
    <mergeCell ref="C8:C16"/>
    <mergeCell ref="A17:A83"/>
    <mergeCell ref="C17:C83"/>
    <mergeCell ref="A84:A86"/>
    <mergeCell ref="C84:C86"/>
    <mergeCell ref="A87:A89"/>
    <mergeCell ref="C87:C89"/>
    <mergeCell ref="A90:A93"/>
    <mergeCell ref="B90:B93"/>
    <mergeCell ref="C90:C93"/>
    <mergeCell ref="A94:A103"/>
    <mergeCell ref="B94:B103"/>
    <mergeCell ref="C94:C103"/>
    <mergeCell ref="B108:B113"/>
    <mergeCell ref="C108:C113"/>
    <mergeCell ref="A104:A113"/>
    <mergeCell ref="B104:B107"/>
    <mergeCell ref="C104:C107"/>
  </mergeCells>
  <printOptions horizontalCentered="1"/>
  <pageMargins left="0.39370078740157483" right="0.39370078740157483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7" manualBreakCount="7">
    <brk id="22" max="16383" man="1"/>
    <brk id="34" max="16383" man="1"/>
    <brk id="46" max="16383" man="1"/>
    <brk id="60" max="16383" man="1"/>
    <brk id="75" max="16383" man="1"/>
    <brk id="89" max="16383" man="1"/>
    <brk id="10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141"/>
  <sheetViews>
    <sheetView showGridLines="0" view="pageBreakPreview" zoomScaleNormal="115" zoomScaleSheetLayoutView="100" workbookViewId="0">
      <pane xSplit="5" ySplit="7" topLeftCell="F74" activePane="bottomRight" state="frozen"/>
      <selection activeCell="O54" sqref="O54"/>
      <selection pane="topRight" activeCell="O54" sqref="O54"/>
      <selection pane="bottomLeft" activeCell="O54" sqref="O54"/>
      <selection pane="bottomRight" activeCell="F77" sqref="F77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9" width="8.7109375" style="44" customWidth="1"/>
    <col min="30" max="30" width="3.7109375" style="1" customWidth="1"/>
    <col min="31" max="31" width="12.7109375" style="1" bestFit="1" customWidth="1"/>
    <col min="32" max="32" width="15.42578125" style="1" bestFit="1" customWidth="1"/>
    <col min="33" max="35" width="5.7109375" style="1" customWidth="1"/>
    <col min="36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42"/>
      <c r="AA1" s="42"/>
      <c r="AB1" s="42"/>
      <c r="AC1" s="42"/>
    </row>
    <row r="2" spans="1:29" s="2" customFormat="1" ht="15.75">
      <c r="A2" s="13" t="s">
        <v>1</v>
      </c>
      <c r="B2" s="13"/>
      <c r="C2" s="13"/>
      <c r="D2" s="55" t="s">
        <v>775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2"/>
      <c r="AA2" s="42"/>
      <c r="AB2" s="42"/>
      <c r="AC2" s="42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42"/>
      <c r="AA3" s="42"/>
      <c r="AB3" s="42"/>
      <c r="AC3" s="42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2"/>
      <c r="AA4" s="42"/>
      <c r="AB4" s="42"/>
      <c r="AC4" s="42"/>
    </row>
    <row r="5" spans="1:29" s="4" customFormat="1" ht="15.75" customHeight="1">
      <c r="A5" s="191" t="s">
        <v>18</v>
      </c>
      <c r="B5" s="194" t="s">
        <v>19</v>
      </c>
      <c r="C5" s="194" t="s">
        <v>185</v>
      </c>
      <c r="D5" s="201" t="s">
        <v>20</v>
      </c>
      <c r="E5" s="202" t="s">
        <v>21</v>
      </c>
      <c r="F5" s="200" t="s">
        <v>165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</row>
    <row r="6" spans="1:29" s="4" customFormat="1">
      <c r="A6" s="192"/>
      <c r="B6" s="195"/>
      <c r="C6" s="195"/>
      <c r="D6" s="201"/>
      <c r="E6" s="202"/>
      <c r="F6" s="200" t="s">
        <v>188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 t="s">
        <v>189</v>
      </c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</row>
    <row r="7" spans="1:29" s="4" customFormat="1">
      <c r="A7" s="193"/>
      <c r="B7" s="196"/>
      <c r="C7" s="196"/>
      <c r="D7" s="201"/>
      <c r="E7" s="202"/>
      <c r="F7" s="41" t="s">
        <v>22</v>
      </c>
      <c r="G7" s="41" t="s">
        <v>23</v>
      </c>
      <c r="H7" s="41" t="s">
        <v>24</v>
      </c>
      <c r="I7" s="41" t="s">
        <v>25</v>
      </c>
      <c r="J7" s="41" t="s">
        <v>24</v>
      </c>
      <c r="K7" s="41" t="s">
        <v>26</v>
      </c>
      <c r="L7" s="41" t="s">
        <v>26</v>
      </c>
      <c r="M7" s="41" t="s">
        <v>25</v>
      </c>
      <c r="N7" s="41" t="s">
        <v>27</v>
      </c>
      <c r="O7" s="41" t="s">
        <v>28</v>
      </c>
      <c r="P7" s="41" t="s">
        <v>29</v>
      </c>
      <c r="Q7" s="41" t="s">
        <v>30</v>
      </c>
      <c r="R7" s="41" t="s">
        <v>22</v>
      </c>
      <c r="S7" s="41" t="s">
        <v>23</v>
      </c>
      <c r="T7" s="41" t="s">
        <v>24</v>
      </c>
      <c r="U7" s="41" t="s">
        <v>25</v>
      </c>
      <c r="V7" s="41" t="s">
        <v>24</v>
      </c>
      <c r="W7" s="41" t="s">
        <v>26</v>
      </c>
      <c r="X7" s="41" t="s">
        <v>26</v>
      </c>
      <c r="Y7" s="41" t="s">
        <v>25</v>
      </c>
      <c r="Z7" s="41" t="s">
        <v>27</v>
      </c>
      <c r="AA7" s="41" t="s">
        <v>28</v>
      </c>
      <c r="AB7" s="41" t="s">
        <v>29</v>
      </c>
      <c r="AC7" s="41" t="s">
        <v>30</v>
      </c>
    </row>
    <row r="8" spans="1:29" s="2" customFormat="1" ht="45">
      <c r="A8" s="188" t="s">
        <v>167</v>
      </c>
      <c r="B8" s="185">
        <v>11</v>
      </c>
      <c r="C8" s="182" t="s">
        <v>38</v>
      </c>
      <c r="D8" s="24" t="s">
        <v>65</v>
      </c>
      <c r="E8" s="25"/>
      <c r="F8" s="30">
        <v>22266451.25</v>
      </c>
      <c r="G8" s="30">
        <v>14439373.59</v>
      </c>
      <c r="H8" s="30">
        <v>24384149.68</v>
      </c>
      <c r="I8" s="30">
        <v>13909654.880000001</v>
      </c>
      <c r="J8" s="30">
        <v>18828560.34</v>
      </c>
      <c r="K8" s="30">
        <v>13786803.33</v>
      </c>
      <c r="L8" s="30">
        <v>23879491.41</v>
      </c>
      <c r="M8" s="30">
        <v>26484861.260000002</v>
      </c>
      <c r="N8" s="30">
        <v>15263436.890000001</v>
      </c>
      <c r="O8" s="30">
        <v>25705779.039999999</v>
      </c>
      <c r="P8" s="30">
        <v>15312771.710000001</v>
      </c>
      <c r="Q8" s="30">
        <v>57281436.530000001</v>
      </c>
      <c r="R8" s="30">
        <v>14568462.060000001</v>
      </c>
      <c r="S8" s="30">
        <v>15447892.42</v>
      </c>
      <c r="T8" s="30">
        <v>21505397.719999999</v>
      </c>
      <c r="U8" s="30">
        <v>15804646.93</v>
      </c>
      <c r="V8" s="30">
        <v>20568550.120000001</v>
      </c>
      <c r="W8" s="30">
        <v>16512020.24</v>
      </c>
      <c r="X8" s="30">
        <v>23520842.390000001</v>
      </c>
      <c r="Y8" s="30">
        <v>16711312.609999999</v>
      </c>
      <c r="Z8" s="43">
        <v>29017581.399999999</v>
      </c>
      <c r="AA8" s="43">
        <v>17275189.149999999</v>
      </c>
      <c r="AB8" s="43">
        <v>29037350.050000001</v>
      </c>
      <c r="AC8" s="43">
        <v>65556934.5</v>
      </c>
    </row>
    <row r="9" spans="1:29" ht="45">
      <c r="A9" s="189"/>
      <c r="B9" s="186"/>
      <c r="C9" s="183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3">
        <v>0</v>
      </c>
      <c r="AA9" s="43">
        <v>0</v>
      </c>
      <c r="AB9" s="43">
        <v>0</v>
      </c>
      <c r="AC9" s="43">
        <v>0</v>
      </c>
    </row>
    <row r="10" spans="1:29" ht="56.25">
      <c r="A10" s="189"/>
      <c r="B10" s="186"/>
      <c r="C10" s="183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3">
        <v>0</v>
      </c>
      <c r="AA10" s="43">
        <v>0</v>
      </c>
      <c r="AB10" s="43">
        <v>0</v>
      </c>
      <c r="AC10" s="43">
        <v>0</v>
      </c>
    </row>
    <row r="11" spans="1:29" s="2" customFormat="1" ht="56.25">
      <c r="A11" s="189"/>
      <c r="B11" s="186"/>
      <c r="C11" s="183"/>
      <c r="D11" s="24" t="s">
        <v>68</v>
      </c>
      <c r="E11" s="25"/>
      <c r="F11" s="30">
        <v>8902477.0999999996</v>
      </c>
      <c r="G11" s="30">
        <v>5578952.2000000002</v>
      </c>
      <c r="H11" s="30">
        <v>9738089.0700000003</v>
      </c>
      <c r="I11" s="30">
        <v>5743089.1600000001</v>
      </c>
      <c r="J11" s="30">
        <v>7644689.9800000004</v>
      </c>
      <c r="K11" s="30">
        <v>5531304.5199999996</v>
      </c>
      <c r="L11" s="30">
        <v>9438863.0800000001</v>
      </c>
      <c r="M11" s="30">
        <v>10606231.6</v>
      </c>
      <c r="N11" s="30">
        <v>6234124.3799999999</v>
      </c>
      <c r="O11" s="30">
        <v>10480234.83</v>
      </c>
      <c r="P11" s="30">
        <v>6219922.6500000004</v>
      </c>
      <c r="Q11" s="30">
        <v>22858151.920000002</v>
      </c>
      <c r="R11" s="30">
        <v>5935037.21</v>
      </c>
      <c r="S11" s="30">
        <v>6382551.9199999999</v>
      </c>
      <c r="T11" s="30">
        <v>8916521.3000000007</v>
      </c>
      <c r="U11" s="30">
        <v>6625351.0899999999</v>
      </c>
      <c r="V11" s="30">
        <v>9183857.5700000003</v>
      </c>
      <c r="W11" s="30">
        <v>6948609.0300000003</v>
      </c>
      <c r="X11" s="30">
        <v>10406156.220000001</v>
      </c>
      <c r="Y11" s="30">
        <v>7503042.4500000002</v>
      </c>
      <c r="Z11" s="43">
        <v>12860354.880000001</v>
      </c>
      <c r="AA11" s="43">
        <v>8053219.2300000004</v>
      </c>
      <c r="AB11" s="43">
        <v>13500549.970000001</v>
      </c>
      <c r="AC11" s="43">
        <v>28860100.16</v>
      </c>
    </row>
    <row r="12" spans="1:29" ht="45">
      <c r="A12" s="189"/>
      <c r="B12" s="186"/>
      <c r="C12" s="183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3">
        <v>0</v>
      </c>
      <c r="AA12" s="43">
        <v>0</v>
      </c>
      <c r="AB12" s="43">
        <v>0</v>
      </c>
      <c r="AC12" s="43">
        <v>0</v>
      </c>
    </row>
    <row r="13" spans="1:29" ht="56.25">
      <c r="A13" s="189"/>
      <c r="B13" s="186"/>
      <c r="C13" s="183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3">
        <v>0</v>
      </c>
      <c r="AA13" s="43">
        <v>0</v>
      </c>
      <c r="AB13" s="43">
        <v>0</v>
      </c>
      <c r="AC13" s="43">
        <v>0</v>
      </c>
    </row>
    <row r="14" spans="1:29" s="2" customFormat="1" ht="45">
      <c r="A14" s="189"/>
      <c r="B14" s="186"/>
      <c r="C14" s="183"/>
      <c r="D14" s="24" t="s">
        <v>71</v>
      </c>
      <c r="E14" s="25"/>
      <c r="F14" s="30">
        <v>4226750.21</v>
      </c>
      <c r="G14" s="30">
        <v>2705864.92</v>
      </c>
      <c r="H14" s="30">
        <v>4599871.3099999996</v>
      </c>
      <c r="I14" s="30">
        <v>2784829.16</v>
      </c>
      <c r="J14" s="30">
        <v>3661180.41</v>
      </c>
      <c r="K14" s="30">
        <v>2732648.38</v>
      </c>
      <c r="L14" s="30">
        <v>4399318.72</v>
      </c>
      <c r="M14" s="30">
        <v>5006808.0199999996</v>
      </c>
      <c r="N14" s="30">
        <v>2908500.66</v>
      </c>
      <c r="O14" s="30">
        <v>5058006.03</v>
      </c>
      <c r="P14" s="30">
        <v>3109634.33</v>
      </c>
      <c r="Q14" s="30">
        <v>11095141.369999999</v>
      </c>
      <c r="R14" s="30">
        <v>2892548.77</v>
      </c>
      <c r="S14" s="30">
        <v>3023633.27</v>
      </c>
      <c r="T14" s="30">
        <v>4457295.25</v>
      </c>
      <c r="U14" s="30">
        <v>3215265.66</v>
      </c>
      <c r="V14" s="30">
        <v>4454571.87</v>
      </c>
      <c r="W14" s="30">
        <v>3346825.34</v>
      </c>
      <c r="X14" s="30">
        <v>5535421.1399999997</v>
      </c>
      <c r="Y14" s="30">
        <v>3681810.38</v>
      </c>
      <c r="Z14" s="43">
        <v>6231766.8700000001</v>
      </c>
      <c r="AA14" s="43">
        <v>3966564.67</v>
      </c>
      <c r="AB14" s="43">
        <v>6590466.9000000004</v>
      </c>
      <c r="AC14" s="43">
        <v>14220201.380000001</v>
      </c>
    </row>
    <row r="15" spans="1:29" ht="45">
      <c r="A15" s="189"/>
      <c r="B15" s="186"/>
      <c r="C15" s="183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3">
        <v>0</v>
      </c>
      <c r="AA15" s="43">
        <v>0</v>
      </c>
      <c r="AB15" s="43">
        <v>0</v>
      </c>
      <c r="AC15" s="43">
        <v>0</v>
      </c>
    </row>
    <row r="16" spans="1:29" ht="56.25">
      <c r="A16" s="190"/>
      <c r="B16" s="186"/>
      <c r="C16" s="184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3">
        <v>0</v>
      </c>
      <c r="AA16" s="43">
        <v>0</v>
      </c>
      <c r="AB16" s="43">
        <v>0</v>
      </c>
      <c r="AC16" s="43">
        <v>0</v>
      </c>
    </row>
    <row r="17" spans="1:29" s="2" customFormat="1" ht="45">
      <c r="A17" s="188" t="s">
        <v>168</v>
      </c>
      <c r="B17" s="186"/>
      <c r="C17" s="182" t="s">
        <v>63</v>
      </c>
      <c r="D17" s="24" t="s">
        <v>74</v>
      </c>
      <c r="E17" s="25"/>
      <c r="F17" s="30">
        <v>3103518.91</v>
      </c>
      <c r="G17" s="30">
        <v>1853404.77</v>
      </c>
      <c r="H17" s="30">
        <v>3269156.74</v>
      </c>
      <c r="I17" s="30">
        <v>1892752.04</v>
      </c>
      <c r="J17" s="30">
        <v>2451936.41</v>
      </c>
      <c r="K17" s="30">
        <v>1874170.37</v>
      </c>
      <c r="L17" s="30">
        <v>3228182.8</v>
      </c>
      <c r="M17" s="30">
        <v>3595648.07</v>
      </c>
      <c r="N17" s="30">
        <v>2047695.1</v>
      </c>
      <c r="O17" s="30">
        <v>3348050.47</v>
      </c>
      <c r="P17" s="30">
        <v>2053825.58</v>
      </c>
      <c r="Q17" s="30">
        <v>7690943.54</v>
      </c>
      <c r="R17" s="30">
        <v>2008211.46</v>
      </c>
      <c r="S17" s="30">
        <v>1976014.63</v>
      </c>
      <c r="T17" s="30">
        <v>2791733.54</v>
      </c>
      <c r="U17" s="30">
        <v>1991675.81</v>
      </c>
      <c r="V17" s="30">
        <v>2649555.25</v>
      </c>
      <c r="W17" s="30">
        <v>2122892.88</v>
      </c>
      <c r="X17" s="30">
        <v>3942935.54</v>
      </c>
      <c r="Y17" s="30">
        <v>1937171.41</v>
      </c>
      <c r="Z17" s="43">
        <v>3417626.07</v>
      </c>
      <c r="AA17" s="43">
        <v>1978220.14</v>
      </c>
      <c r="AB17" s="43">
        <v>3216976.58</v>
      </c>
      <c r="AC17" s="43">
        <v>7494255.6399999997</v>
      </c>
    </row>
    <row r="18" spans="1:29" ht="45">
      <c r="A18" s="189"/>
      <c r="B18" s="186"/>
      <c r="C18" s="183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3">
        <v>0</v>
      </c>
      <c r="AA18" s="43">
        <v>0</v>
      </c>
      <c r="AB18" s="43">
        <v>0</v>
      </c>
      <c r="AC18" s="43">
        <v>0</v>
      </c>
    </row>
    <row r="19" spans="1:29" ht="56.25">
      <c r="A19" s="189"/>
      <c r="B19" s="186"/>
      <c r="C19" s="183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3">
        <v>0</v>
      </c>
      <c r="AA19" s="43">
        <v>0</v>
      </c>
      <c r="AB19" s="43">
        <v>0</v>
      </c>
      <c r="AC19" s="43">
        <v>0</v>
      </c>
    </row>
    <row r="20" spans="1:29" s="2" customFormat="1" ht="45">
      <c r="A20" s="189"/>
      <c r="B20" s="186"/>
      <c r="C20" s="183"/>
      <c r="D20" s="24" t="s">
        <v>77</v>
      </c>
      <c r="E20" s="25"/>
      <c r="F20" s="30">
        <v>691825.19</v>
      </c>
      <c r="G20" s="30">
        <v>434160.81</v>
      </c>
      <c r="H20" s="30">
        <v>740399.88</v>
      </c>
      <c r="I20" s="30">
        <v>443285.95</v>
      </c>
      <c r="J20" s="30">
        <v>577025.73</v>
      </c>
      <c r="K20" s="30">
        <v>435668.72</v>
      </c>
      <c r="L20" s="30">
        <v>757136.06</v>
      </c>
      <c r="M20" s="30">
        <v>842457.11</v>
      </c>
      <c r="N20" s="30">
        <v>495603.81</v>
      </c>
      <c r="O20" s="30">
        <v>754293.72</v>
      </c>
      <c r="P20" s="30">
        <v>518013.07</v>
      </c>
      <c r="Q20" s="30">
        <v>1851256.55</v>
      </c>
      <c r="R20" s="30">
        <v>494584.1</v>
      </c>
      <c r="S20" s="30">
        <v>502840.96</v>
      </c>
      <c r="T20" s="30">
        <v>718114.67</v>
      </c>
      <c r="U20" s="30">
        <v>600065.17000000004</v>
      </c>
      <c r="V20" s="30">
        <v>693979.5</v>
      </c>
      <c r="W20" s="30">
        <v>576889.49</v>
      </c>
      <c r="X20" s="30">
        <v>733163.28</v>
      </c>
      <c r="Y20" s="30">
        <v>545838.76</v>
      </c>
      <c r="Z20" s="43">
        <v>937155.03</v>
      </c>
      <c r="AA20" s="43">
        <v>556170.43999999994</v>
      </c>
      <c r="AB20" s="43">
        <v>869856.37</v>
      </c>
      <c r="AC20" s="43">
        <v>2020996.36</v>
      </c>
    </row>
    <row r="21" spans="1:29" ht="45">
      <c r="A21" s="189"/>
      <c r="B21" s="186"/>
      <c r="C21" s="183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3">
        <v>0</v>
      </c>
      <c r="AA21" s="43">
        <v>0</v>
      </c>
      <c r="AB21" s="43">
        <v>0</v>
      </c>
      <c r="AC21" s="43">
        <v>0</v>
      </c>
    </row>
    <row r="22" spans="1:29" ht="56.25">
      <c r="A22" s="189"/>
      <c r="B22" s="186"/>
      <c r="C22" s="183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3">
        <v>0</v>
      </c>
      <c r="AA22" s="43">
        <v>0</v>
      </c>
      <c r="AB22" s="43">
        <v>0</v>
      </c>
      <c r="AC22" s="43">
        <v>0</v>
      </c>
    </row>
    <row r="23" spans="1:29" s="2" customFormat="1" ht="33.75">
      <c r="A23" s="189"/>
      <c r="B23" s="186"/>
      <c r="C23" s="183"/>
      <c r="D23" s="24" t="s">
        <v>80</v>
      </c>
      <c r="E23" s="25"/>
      <c r="F23" s="30">
        <v>1656822.98</v>
      </c>
      <c r="G23" s="30">
        <v>996251.42</v>
      </c>
      <c r="H23" s="30">
        <v>1698605.64</v>
      </c>
      <c r="I23" s="30">
        <v>986058.3</v>
      </c>
      <c r="J23" s="30">
        <v>1334339.76</v>
      </c>
      <c r="K23" s="30">
        <v>983734.3</v>
      </c>
      <c r="L23" s="30">
        <v>1641221.45</v>
      </c>
      <c r="M23" s="30">
        <v>1838720.04</v>
      </c>
      <c r="N23" s="30">
        <v>1048855.99</v>
      </c>
      <c r="O23" s="30">
        <v>1732306.62</v>
      </c>
      <c r="P23" s="30">
        <v>1091869.8899999999</v>
      </c>
      <c r="Q23" s="30">
        <v>3948856.25</v>
      </c>
      <c r="R23" s="30">
        <v>986144.23</v>
      </c>
      <c r="S23" s="30">
        <v>1086395.5</v>
      </c>
      <c r="T23" s="30">
        <v>1405002.59</v>
      </c>
      <c r="U23" s="30">
        <v>1051441.57</v>
      </c>
      <c r="V23" s="30">
        <v>1349095.1</v>
      </c>
      <c r="W23" s="30">
        <v>1107170.3999999999</v>
      </c>
      <c r="X23" s="30">
        <v>1462392.5</v>
      </c>
      <c r="Y23" s="30">
        <v>1098356.1599999999</v>
      </c>
      <c r="Z23" s="43">
        <v>1883449.14</v>
      </c>
      <c r="AA23" s="43">
        <v>1046464.61</v>
      </c>
      <c r="AB23" s="43">
        <v>1734431.54</v>
      </c>
      <c r="AC23" s="43">
        <v>3925668.31</v>
      </c>
    </row>
    <row r="24" spans="1:29" ht="45">
      <c r="A24" s="189"/>
      <c r="B24" s="186"/>
      <c r="C24" s="183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3">
        <v>0</v>
      </c>
      <c r="AA24" s="43">
        <v>0</v>
      </c>
      <c r="AB24" s="43">
        <v>0</v>
      </c>
      <c r="AC24" s="43">
        <v>0</v>
      </c>
    </row>
    <row r="25" spans="1:29" ht="56.25">
      <c r="A25" s="189"/>
      <c r="B25" s="186"/>
      <c r="C25" s="183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3">
        <v>0</v>
      </c>
      <c r="AA25" s="43">
        <v>0</v>
      </c>
      <c r="AB25" s="43">
        <v>0</v>
      </c>
      <c r="AC25" s="43">
        <v>0</v>
      </c>
    </row>
    <row r="26" spans="1:29" s="2" customFormat="1" ht="45">
      <c r="A26" s="189"/>
      <c r="B26" s="186"/>
      <c r="C26" s="183"/>
      <c r="D26" s="24" t="s">
        <v>83</v>
      </c>
      <c r="E26" s="25"/>
      <c r="F26" s="30">
        <v>269355.92</v>
      </c>
      <c r="G26" s="30">
        <v>166204.25</v>
      </c>
      <c r="H26" s="30">
        <v>276130.69</v>
      </c>
      <c r="I26" s="30">
        <v>159119.67999999999</v>
      </c>
      <c r="J26" s="30">
        <v>231316.6</v>
      </c>
      <c r="K26" s="30">
        <v>166388.43</v>
      </c>
      <c r="L26" s="30">
        <v>280379.34999999998</v>
      </c>
      <c r="M26" s="30">
        <v>297891.09000000003</v>
      </c>
      <c r="N26" s="30">
        <v>170352.63</v>
      </c>
      <c r="O26" s="30">
        <v>261199.15</v>
      </c>
      <c r="P26" s="30">
        <v>167634.38</v>
      </c>
      <c r="Q26" s="30">
        <v>612486.86</v>
      </c>
      <c r="R26" s="30">
        <v>167700.44</v>
      </c>
      <c r="S26" s="30">
        <v>165476.45000000001</v>
      </c>
      <c r="T26" s="30">
        <v>222264</v>
      </c>
      <c r="U26" s="30">
        <v>164942.63</v>
      </c>
      <c r="V26" s="30">
        <v>206786.24</v>
      </c>
      <c r="W26" s="30">
        <v>173861.08</v>
      </c>
      <c r="X26" s="30">
        <v>234384.44</v>
      </c>
      <c r="Y26" s="30">
        <v>168157.42</v>
      </c>
      <c r="Z26" s="43">
        <v>275366.11</v>
      </c>
      <c r="AA26" s="43">
        <v>157275.18</v>
      </c>
      <c r="AB26" s="43">
        <v>237292.04</v>
      </c>
      <c r="AC26" s="43">
        <v>580665.54</v>
      </c>
    </row>
    <row r="27" spans="1:29" ht="45">
      <c r="A27" s="189"/>
      <c r="B27" s="186"/>
      <c r="C27" s="183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3">
        <v>0</v>
      </c>
      <c r="AA27" s="43">
        <v>0</v>
      </c>
      <c r="AB27" s="43">
        <v>0</v>
      </c>
      <c r="AC27" s="43">
        <v>0</v>
      </c>
    </row>
    <row r="28" spans="1:29" ht="67.5">
      <c r="A28" s="189"/>
      <c r="B28" s="186"/>
      <c r="C28" s="183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3">
        <v>0</v>
      </c>
      <c r="AA28" s="43">
        <v>0</v>
      </c>
      <c r="AB28" s="43">
        <v>0</v>
      </c>
      <c r="AC28" s="43">
        <v>0</v>
      </c>
    </row>
    <row r="29" spans="1:29" s="2" customFormat="1" ht="45">
      <c r="A29" s="189"/>
      <c r="B29" s="186"/>
      <c r="C29" s="183"/>
      <c r="D29" s="24" t="s">
        <v>86</v>
      </c>
      <c r="E29" s="25"/>
      <c r="F29" s="30">
        <v>3829240.78</v>
      </c>
      <c r="G29" s="30">
        <v>2269799.69</v>
      </c>
      <c r="H29" s="30">
        <v>4003422.7</v>
      </c>
      <c r="I29" s="30">
        <v>2318457.61</v>
      </c>
      <c r="J29" s="30">
        <v>2869271.67</v>
      </c>
      <c r="K29" s="30">
        <v>2099862.2599999998</v>
      </c>
      <c r="L29" s="30">
        <v>3633935.59</v>
      </c>
      <c r="M29" s="30">
        <v>4023934.35</v>
      </c>
      <c r="N29" s="30">
        <v>2246607.5299999998</v>
      </c>
      <c r="O29" s="30">
        <v>3744154.11</v>
      </c>
      <c r="P29" s="30">
        <v>2315733.5499999998</v>
      </c>
      <c r="Q29" s="30">
        <v>8605865.1300000008</v>
      </c>
      <c r="R29" s="30">
        <v>2242811.87</v>
      </c>
      <c r="S29" s="30">
        <v>2243814.0699999998</v>
      </c>
      <c r="T29" s="30">
        <v>3093550.72</v>
      </c>
      <c r="U29" s="30">
        <v>2136339.67</v>
      </c>
      <c r="V29" s="30">
        <v>2721279.05</v>
      </c>
      <c r="W29" s="30">
        <v>2248607.2000000002</v>
      </c>
      <c r="X29" s="30">
        <v>4019534.23</v>
      </c>
      <c r="Y29" s="30">
        <v>2254845.1</v>
      </c>
      <c r="Z29" s="43">
        <v>4008520.13</v>
      </c>
      <c r="AA29" s="43">
        <v>2356131.31</v>
      </c>
      <c r="AB29" s="43">
        <v>3764375.19</v>
      </c>
      <c r="AC29" s="43">
        <v>8480740.7599999998</v>
      </c>
    </row>
    <row r="30" spans="1:29" ht="56.25">
      <c r="A30" s="189"/>
      <c r="B30" s="186"/>
      <c r="C30" s="183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3">
        <v>0</v>
      </c>
      <c r="AA30" s="43">
        <v>0</v>
      </c>
      <c r="AB30" s="43">
        <v>0</v>
      </c>
      <c r="AC30" s="43">
        <v>0</v>
      </c>
    </row>
    <row r="31" spans="1:29" ht="67.5">
      <c r="A31" s="189"/>
      <c r="B31" s="186"/>
      <c r="C31" s="183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3">
        <v>0</v>
      </c>
      <c r="AA31" s="43">
        <v>0</v>
      </c>
      <c r="AB31" s="43">
        <v>0</v>
      </c>
      <c r="AC31" s="43">
        <v>0</v>
      </c>
    </row>
    <row r="32" spans="1:29" s="2" customFormat="1" ht="45">
      <c r="A32" s="189"/>
      <c r="B32" s="186"/>
      <c r="C32" s="183"/>
      <c r="D32" s="24" t="s">
        <v>89</v>
      </c>
      <c r="E32" s="25"/>
      <c r="F32" s="30">
        <v>876324.99</v>
      </c>
      <c r="G32" s="30">
        <v>519965.88</v>
      </c>
      <c r="H32" s="30">
        <v>960440.43</v>
      </c>
      <c r="I32" s="30">
        <v>553074.42000000004</v>
      </c>
      <c r="J32" s="30">
        <v>733338.78</v>
      </c>
      <c r="K32" s="30">
        <v>577081.97</v>
      </c>
      <c r="L32" s="30">
        <v>1040807.83</v>
      </c>
      <c r="M32" s="30">
        <v>1135447.5</v>
      </c>
      <c r="N32" s="30">
        <v>642171.18000000005</v>
      </c>
      <c r="O32" s="30">
        <v>1032016.1</v>
      </c>
      <c r="P32" s="30">
        <v>651489.56999999995</v>
      </c>
      <c r="Q32" s="30">
        <v>2461539.37</v>
      </c>
      <c r="R32" s="30">
        <v>642645.86</v>
      </c>
      <c r="S32" s="30">
        <v>661455.49</v>
      </c>
      <c r="T32" s="30">
        <v>940159.71</v>
      </c>
      <c r="U32" s="30">
        <v>722238.71</v>
      </c>
      <c r="V32" s="30">
        <v>829743.75</v>
      </c>
      <c r="W32" s="30">
        <v>646000.64000000001</v>
      </c>
      <c r="X32" s="30">
        <v>1064517.96</v>
      </c>
      <c r="Y32" s="30">
        <v>639851.5</v>
      </c>
      <c r="Z32" s="43">
        <v>1150901.42</v>
      </c>
      <c r="AA32" s="43">
        <v>615329.72</v>
      </c>
      <c r="AB32" s="43">
        <v>1047390.42</v>
      </c>
      <c r="AC32" s="43">
        <v>2449823.59</v>
      </c>
    </row>
    <row r="33" spans="1:29" ht="56.25">
      <c r="A33" s="189"/>
      <c r="B33" s="186"/>
      <c r="C33" s="183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3">
        <v>0</v>
      </c>
      <c r="AA33" s="43">
        <v>0</v>
      </c>
      <c r="AB33" s="43">
        <v>0</v>
      </c>
      <c r="AC33" s="43">
        <v>0</v>
      </c>
    </row>
    <row r="34" spans="1:29" ht="67.5">
      <c r="A34" s="189"/>
      <c r="B34" s="186"/>
      <c r="C34" s="183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3">
        <v>0</v>
      </c>
      <c r="AA34" s="43">
        <v>0</v>
      </c>
      <c r="AB34" s="43">
        <v>0</v>
      </c>
      <c r="AC34" s="43">
        <v>0</v>
      </c>
    </row>
    <row r="35" spans="1:29" s="2" customFormat="1" ht="56.25">
      <c r="A35" s="189"/>
      <c r="B35" s="186"/>
      <c r="C35" s="183"/>
      <c r="D35" s="24" t="s">
        <v>92</v>
      </c>
      <c r="E35" s="25"/>
      <c r="F35" s="30">
        <v>1493343.49</v>
      </c>
      <c r="G35" s="30">
        <v>852086.22</v>
      </c>
      <c r="H35" s="30">
        <v>1542407.1</v>
      </c>
      <c r="I35" s="30">
        <v>963516.4</v>
      </c>
      <c r="J35" s="30">
        <v>1172271.8799999999</v>
      </c>
      <c r="K35" s="30">
        <v>967466.26</v>
      </c>
      <c r="L35" s="30">
        <v>1683529.68</v>
      </c>
      <c r="M35" s="30">
        <v>1811721.17</v>
      </c>
      <c r="N35" s="30">
        <v>1052724.19</v>
      </c>
      <c r="O35" s="30">
        <v>1710401.87</v>
      </c>
      <c r="P35" s="30">
        <v>1090886.57</v>
      </c>
      <c r="Q35" s="30">
        <v>4222552.3899999997</v>
      </c>
      <c r="R35" s="30">
        <v>1207259.93</v>
      </c>
      <c r="S35" s="30">
        <v>1220249.94</v>
      </c>
      <c r="T35" s="30">
        <v>1681162.41</v>
      </c>
      <c r="U35" s="30">
        <v>1225678.8799999999</v>
      </c>
      <c r="V35" s="30">
        <v>1528514.97</v>
      </c>
      <c r="W35" s="30">
        <v>1248288.75</v>
      </c>
      <c r="X35" s="30">
        <v>1643421.61</v>
      </c>
      <c r="Y35" s="30">
        <v>1224160.3899999999</v>
      </c>
      <c r="Z35" s="43">
        <v>2180040.54</v>
      </c>
      <c r="AA35" s="43">
        <v>1295538.27</v>
      </c>
      <c r="AB35" s="43">
        <v>2041044.28</v>
      </c>
      <c r="AC35" s="43">
        <v>4780063.71</v>
      </c>
    </row>
    <row r="36" spans="1:29" ht="45">
      <c r="A36" s="189"/>
      <c r="B36" s="186"/>
      <c r="C36" s="183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3">
        <v>0</v>
      </c>
      <c r="AA36" s="43">
        <v>0</v>
      </c>
      <c r="AB36" s="43">
        <v>0</v>
      </c>
      <c r="AC36" s="43">
        <v>0</v>
      </c>
    </row>
    <row r="37" spans="1:29" ht="67.5">
      <c r="A37" s="189"/>
      <c r="B37" s="186"/>
      <c r="C37" s="183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3">
        <v>0</v>
      </c>
      <c r="AA37" s="43">
        <v>0</v>
      </c>
      <c r="AB37" s="43">
        <v>0</v>
      </c>
      <c r="AC37" s="43">
        <v>0</v>
      </c>
    </row>
    <row r="38" spans="1:29" s="2" customFormat="1" ht="33.75">
      <c r="A38" s="189"/>
      <c r="B38" s="186"/>
      <c r="C38" s="183"/>
      <c r="D38" s="24" t="s">
        <v>95</v>
      </c>
      <c r="E38" s="25"/>
      <c r="F38" s="30">
        <v>691878.76</v>
      </c>
      <c r="G38" s="30">
        <v>437934.36</v>
      </c>
      <c r="H38" s="30">
        <v>784291.66</v>
      </c>
      <c r="I38" s="30">
        <v>446133.96</v>
      </c>
      <c r="J38" s="30">
        <v>563236.93999999994</v>
      </c>
      <c r="K38" s="30">
        <v>420986.91</v>
      </c>
      <c r="L38" s="30">
        <v>766977.41</v>
      </c>
      <c r="M38" s="30">
        <v>836284.01</v>
      </c>
      <c r="N38" s="30">
        <v>468121.61</v>
      </c>
      <c r="O38" s="30">
        <v>778696.19</v>
      </c>
      <c r="P38" s="30">
        <v>477415.69</v>
      </c>
      <c r="Q38" s="30">
        <v>1819655.44</v>
      </c>
      <c r="R38" s="30">
        <v>455899.56</v>
      </c>
      <c r="S38" s="30">
        <v>413430.56</v>
      </c>
      <c r="T38" s="30">
        <v>544114.23</v>
      </c>
      <c r="U38" s="30">
        <v>390856.82</v>
      </c>
      <c r="V38" s="30">
        <v>521005.5</v>
      </c>
      <c r="W38" s="30">
        <v>435318.54</v>
      </c>
      <c r="X38" s="30">
        <v>551762.42000000004</v>
      </c>
      <c r="Y38" s="30">
        <v>418474.37</v>
      </c>
      <c r="Z38" s="43">
        <v>747697.57</v>
      </c>
      <c r="AA38" s="43">
        <v>423708.43</v>
      </c>
      <c r="AB38" s="43">
        <v>694520.64</v>
      </c>
      <c r="AC38" s="43">
        <v>1662260.68</v>
      </c>
    </row>
    <row r="39" spans="1:29" ht="45">
      <c r="A39" s="189"/>
      <c r="B39" s="186"/>
      <c r="C39" s="183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3">
        <v>0</v>
      </c>
      <c r="AA39" s="43">
        <v>0</v>
      </c>
      <c r="AB39" s="43">
        <v>0</v>
      </c>
      <c r="AC39" s="43">
        <v>0</v>
      </c>
    </row>
    <row r="40" spans="1:29" ht="56.25">
      <c r="A40" s="189"/>
      <c r="B40" s="186"/>
      <c r="C40" s="183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3">
        <v>0</v>
      </c>
      <c r="AA40" s="43">
        <v>0</v>
      </c>
      <c r="AB40" s="43">
        <v>0</v>
      </c>
      <c r="AC40" s="43">
        <v>0</v>
      </c>
    </row>
    <row r="41" spans="1:29" s="2" customFormat="1" ht="45">
      <c r="A41" s="189"/>
      <c r="B41" s="186"/>
      <c r="C41" s="183"/>
      <c r="D41" s="24" t="s">
        <v>98</v>
      </c>
      <c r="E41" s="25"/>
      <c r="F41" s="30">
        <v>1504157.24</v>
      </c>
      <c r="G41" s="30">
        <v>1160070.6299999999</v>
      </c>
      <c r="H41" s="30">
        <v>2275970.38</v>
      </c>
      <c r="I41" s="30">
        <v>987102.03</v>
      </c>
      <c r="J41" s="30">
        <v>1497637.04</v>
      </c>
      <c r="K41" s="30">
        <v>990860.28</v>
      </c>
      <c r="L41" s="30">
        <v>1645613.07</v>
      </c>
      <c r="M41" s="30">
        <v>1810763.99</v>
      </c>
      <c r="N41" s="30">
        <v>1051214.07</v>
      </c>
      <c r="O41" s="30">
        <v>1632964.69</v>
      </c>
      <c r="P41" s="30">
        <v>1050868.6000000001</v>
      </c>
      <c r="Q41" s="30">
        <v>3640792.63</v>
      </c>
      <c r="R41" s="30">
        <v>927698.35</v>
      </c>
      <c r="S41" s="30">
        <v>1038694.3</v>
      </c>
      <c r="T41" s="30">
        <v>1550148.86</v>
      </c>
      <c r="U41" s="30">
        <v>1156017.1200000001</v>
      </c>
      <c r="V41" s="30">
        <v>1667469.56</v>
      </c>
      <c r="W41" s="30">
        <v>1284368.3999999999</v>
      </c>
      <c r="X41" s="30">
        <v>1759388.22</v>
      </c>
      <c r="Y41" s="30">
        <v>1293540.96</v>
      </c>
      <c r="Z41" s="43">
        <v>2177155.9700000002</v>
      </c>
      <c r="AA41" s="43">
        <v>1306618.06</v>
      </c>
      <c r="AB41" s="43">
        <v>2017158.13</v>
      </c>
      <c r="AC41" s="43">
        <v>4691179.54</v>
      </c>
    </row>
    <row r="42" spans="1:29" ht="56.25">
      <c r="A42" s="189"/>
      <c r="B42" s="186"/>
      <c r="C42" s="183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3">
        <v>0</v>
      </c>
      <c r="AA42" s="43">
        <v>0</v>
      </c>
      <c r="AB42" s="43">
        <v>0</v>
      </c>
      <c r="AC42" s="43">
        <v>0</v>
      </c>
    </row>
    <row r="43" spans="1:29" ht="67.5">
      <c r="A43" s="189"/>
      <c r="B43" s="186"/>
      <c r="C43" s="183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3">
        <v>0</v>
      </c>
      <c r="AA43" s="43">
        <v>0</v>
      </c>
      <c r="AB43" s="43">
        <v>0</v>
      </c>
      <c r="AC43" s="43">
        <v>0</v>
      </c>
    </row>
    <row r="44" spans="1:29" s="2" customFormat="1" ht="45">
      <c r="A44" s="189"/>
      <c r="B44" s="186"/>
      <c r="C44" s="183"/>
      <c r="D44" s="24" t="s">
        <v>101</v>
      </c>
      <c r="E44" s="25"/>
      <c r="F44" s="30">
        <v>286924.61</v>
      </c>
      <c r="G44" s="30">
        <v>172845</v>
      </c>
      <c r="H44" s="30">
        <v>291168.21000000002</v>
      </c>
      <c r="I44" s="30">
        <v>171843.36</v>
      </c>
      <c r="J44" s="30">
        <v>218622.13</v>
      </c>
      <c r="K44" s="30">
        <v>168479.28</v>
      </c>
      <c r="L44" s="30">
        <v>297477.63</v>
      </c>
      <c r="M44" s="30">
        <v>319892.32</v>
      </c>
      <c r="N44" s="30">
        <v>181198.25</v>
      </c>
      <c r="O44" s="30">
        <v>289158.96000000002</v>
      </c>
      <c r="P44" s="30">
        <v>191799.21</v>
      </c>
      <c r="Q44" s="30">
        <v>674009.88</v>
      </c>
      <c r="R44" s="30">
        <v>171864.52</v>
      </c>
      <c r="S44" s="30">
        <v>166679.23000000001</v>
      </c>
      <c r="T44" s="30">
        <v>230968.69</v>
      </c>
      <c r="U44" s="30">
        <v>184472.23</v>
      </c>
      <c r="V44" s="30">
        <v>226020.27</v>
      </c>
      <c r="W44" s="30">
        <v>177369.94</v>
      </c>
      <c r="X44" s="30">
        <v>244544.79</v>
      </c>
      <c r="Y44" s="30">
        <v>176762.02</v>
      </c>
      <c r="Z44" s="43">
        <v>318279.15999999997</v>
      </c>
      <c r="AA44" s="43">
        <v>180756.06</v>
      </c>
      <c r="AB44" s="43">
        <v>287352.52</v>
      </c>
      <c r="AC44" s="43">
        <v>683295.24</v>
      </c>
    </row>
    <row r="45" spans="1:29" ht="45">
      <c r="A45" s="189"/>
      <c r="B45" s="186"/>
      <c r="C45" s="183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3">
        <v>0</v>
      </c>
      <c r="AA45" s="43">
        <v>0</v>
      </c>
      <c r="AB45" s="43">
        <v>0</v>
      </c>
      <c r="AC45" s="43">
        <v>0</v>
      </c>
    </row>
    <row r="46" spans="1:29" ht="67.5">
      <c r="A46" s="189"/>
      <c r="B46" s="186"/>
      <c r="C46" s="183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3">
        <v>0</v>
      </c>
      <c r="AA46" s="43">
        <v>0</v>
      </c>
      <c r="AB46" s="43">
        <v>0</v>
      </c>
      <c r="AC46" s="43">
        <v>0</v>
      </c>
    </row>
    <row r="47" spans="1:29" s="2" customFormat="1" ht="45">
      <c r="A47" s="189"/>
      <c r="B47" s="186"/>
      <c r="C47" s="183"/>
      <c r="D47" s="24" t="s">
        <v>104</v>
      </c>
      <c r="E47" s="25"/>
      <c r="F47" s="30">
        <v>755155.31</v>
      </c>
      <c r="G47" s="30">
        <v>444931.63</v>
      </c>
      <c r="H47" s="30">
        <v>770586.75</v>
      </c>
      <c r="I47" s="30">
        <v>436314.09</v>
      </c>
      <c r="J47" s="30">
        <v>584232.6</v>
      </c>
      <c r="K47" s="30">
        <v>425670.87</v>
      </c>
      <c r="L47" s="30">
        <v>802778.88</v>
      </c>
      <c r="M47" s="30">
        <v>891559.96</v>
      </c>
      <c r="N47" s="30">
        <v>595108.9</v>
      </c>
      <c r="O47" s="30">
        <v>883778</v>
      </c>
      <c r="P47" s="30">
        <v>671357.78</v>
      </c>
      <c r="Q47" s="30">
        <v>2200239.5299999998</v>
      </c>
      <c r="R47" s="30">
        <v>670132.22</v>
      </c>
      <c r="S47" s="30">
        <v>667903.66</v>
      </c>
      <c r="T47" s="30">
        <v>1034190.9</v>
      </c>
      <c r="U47" s="30">
        <v>665140.46</v>
      </c>
      <c r="V47" s="30">
        <v>881783.95</v>
      </c>
      <c r="W47" s="30">
        <v>685781.32</v>
      </c>
      <c r="X47" s="30">
        <v>1163608.29</v>
      </c>
      <c r="Y47" s="30">
        <v>740445.13</v>
      </c>
      <c r="Z47" s="43">
        <v>1337531.27</v>
      </c>
      <c r="AA47" s="43">
        <v>811991.26</v>
      </c>
      <c r="AB47" s="43">
        <v>1324282.78</v>
      </c>
      <c r="AC47" s="43">
        <v>3044896.6</v>
      </c>
    </row>
    <row r="48" spans="1:29" ht="45">
      <c r="A48" s="189"/>
      <c r="B48" s="186"/>
      <c r="C48" s="183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3">
        <v>0</v>
      </c>
      <c r="AA48" s="43">
        <v>0</v>
      </c>
      <c r="AB48" s="43">
        <v>0</v>
      </c>
      <c r="AC48" s="43">
        <v>0</v>
      </c>
    </row>
    <row r="49" spans="1:29" ht="56.25">
      <c r="A49" s="189"/>
      <c r="B49" s="186"/>
      <c r="C49" s="183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3">
        <v>0</v>
      </c>
      <c r="AA49" s="43">
        <v>0</v>
      </c>
      <c r="AB49" s="43">
        <v>0</v>
      </c>
      <c r="AC49" s="43">
        <v>0</v>
      </c>
    </row>
    <row r="50" spans="1:29" s="2" customFormat="1" ht="33.75">
      <c r="A50" s="189"/>
      <c r="B50" s="186"/>
      <c r="C50" s="183"/>
      <c r="D50" s="24" t="s">
        <v>107</v>
      </c>
      <c r="E50" s="25"/>
      <c r="F50" s="30">
        <v>269921.09999999998</v>
      </c>
      <c r="G50" s="30">
        <v>135882.87</v>
      </c>
      <c r="H50" s="30">
        <v>284809.46000000002</v>
      </c>
      <c r="I50" s="30">
        <v>150372.98000000001</v>
      </c>
      <c r="J50" s="30">
        <v>237445.83</v>
      </c>
      <c r="K50" s="30">
        <v>905141.28</v>
      </c>
      <c r="L50" s="30">
        <v>288736.53000000003</v>
      </c>
      <c r="M50" s="30">
        <v>311960.09999999998</v>
      </c>
      <c r="N50" s="30">
        <v>202664.98</v>
      </c>
      <c r="O50" s="30">
        <v>268778.12</v>
      </c>
      <c r="P50" s="30">
        <v>178540.92</v>
      </c>
      <c r="Q50" s="30">
        <v>661479.48</v>
      </c>
      <c r="R50" s="30">
        <v>169614.59</v>
      </c>
      <c r="S50" s="30">
        <v>168747.78</v>
      </c>
      <c r="T50" s="30">
        <v>243464.17</v>
      </c>
      <c r="U50" s="30">
        <v>192987.95</v>
      </c>
      <c r="V50" s="30">
        <v>201148.11</v>
      </c>
      <c r="W50" s="30">
        <v>185926.48</v>
      </c>
      <c r="X50" s="30">
        <v>224337.24</v>
      </c>
      <c r="Y50" s="30">
        <v>177097.85</v>
      </c>
      <c r="Z50" s="30">
        <v>290774.34000000003</v>
      </c>
      <c r="AA50" s="43">
        <v>167382.82</v>
      </c>
      <c r="AB50" s="43">
        <v>246613.16</v>
      </c>
      <c r="AC50" s="43">
        <v>625367.76</v>
      </c>
    </row>
    <row r="51" spans="1:29" ht="101.25">
      <c r="A51" s="189"/>
      <c r="B51" s="186"/>
      <c r="C51" s="183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3">
        <v>0</v>
      </c>
      <c r="AA51" s="43">
        <v>0</v>
      </c>
      <c r="AB51" s="43">
        <v>0</v>
      </c>
      <c r="AC51" s="43">
        <v>0</v>
      </c>
    </row>
    <row r="52" spans="1:29" s="2" customFormat="1" ht="33.75">
      <c r="A52" s="189"/>
      <c r="B52" s="186"/>
      <c r="C52" s="183"/>
      <c r="D52" s="24" t="s">
        <v>109</v>
      </c>
      <c r="E52" s="25"/>
      <c r="F52" s="30">
        <v>2268190.5</v>
      </c>
      <c r="G52" s="30">
        <v>1358823.03</v>
      </c>
      <c r="H52" s="30">
        <v>2432659.7599999998</v>
      </c>
      <c r="I52" s="30">
        <v>1374966.17</v>
      </c>
      <c r="J52" s="30">
        <v>1821381.33</v>
      </c>
      <c r="K52" s="30">
        <v>1358199.66</v>
      </c>
      <c r="L52" s="30">
        <v>2315209.2000000002</v>
      </c>
      <c r="M52" s="30">
        <v>2556984.91</v>
      </c>
      <c r="N52" s="30">
        <v>1463856.31</v>
      </c>
      <c r="O52" s="30">
        <v>2419387.6800000002</v>
      </c>
      <c r="P52" s="30">
        <v>1484798.15</v>
      </c>
      <c r="Q52" s="30">
        <v>5849842.7800000003</v>
      </c>
      <c r="R52" s="30">
        <v>1674362</v>
      </c>
      <c r="S52" s="30">
        <v>1738493.76</v>
      </c>
      <c r="T52" s="30">
        <v>2642365.5299999998</v>
      </c>
      <c r="U52" s="30">
        <v>1970477.28</v>
      </c>
      <c r="V52" s="30">
        <v>2602566.0299999998</v>
      </c>
      <c r="W52" s="30">
        <v>2074562.27</v>
      </c>
      <c r="X52" s="30">
        <v>4397009.3600000003</v>
      </c>
      <c r="Y52" s="30">
        <v>2080490.33</v>
      </c>
      <c r="Z52" s="43">
        <v>3664887.04</v>
      </c>
      <c r="AA52" s="43">
        <v>2121676.7400000002</v>
      </c>
      <c r="AB52" s="43">
        <v>3642693.24</v>
      </c>
      <c r="AC52" s="43">
        <v>8192731.4000000004</v>
      </c>
    </row>
    <row r="53" spans="1:29" ht="45">
      <c r="A53" s="189"/>
      <c r="B53" s="186"/>
      <c r="C53" s="183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3">
        <v>0</v>
      </c>
      <c r="AA53" s="43">
        <v>0</v>
      </c>
      <c r="AB53" s="43">
        <v>0</v>
      </c>
      <c r="AC53" s="43">
        <v>0</v>
      </c>
    </row>
    <row r="54" spans="1:29" ht="56.25">
      <c r="A54" s="189"/>
      <c r="B54" s="186"/>
      <c r="C54" s="183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3">
        <v>0</v>
      </c>
      <c r="AA54" s="43">
        <v>0</v>
      </c>
      <c r="AB54" s="43">
        <v>0</v>
      </c>
      <c r="AC54" s="43">
        <v>0</v>
      </c>
    </row>
    <row r="55" spans="1:29" s="2" customFormat="1" ht="33.75">
      <c r="A55" s="189"/>
      <c r="B55" s="186"/>
      <c r="C55" s="183"/>
      <c r="D55" s="24" t="s">
        <v>112</v>
      </c>
      <c r="E55" s="25"/>
      <c r="F55" s="30">
        <v>1267884.69</v>
      </c>
      <c r="G55" s="30">
        <v>715665.6</v>
      </c>
      <c r="H55" s="30">
        <v>1318748.4099999999</v>
      </c>
      <c r="I55" s="30">
        <v>717527.48</v>
      </c>
      <c r="J55" s="30">
        <v>974825.33</v>
      </c>
      <c r="K55" s="30">
        <v>736539.72</v>
      </c>
      <c r="L55" s="30">
        <v>1238425.96</v>
      </c>
      <c r="M55" s="30">
        <v>1375001.34</v>
      </c>
      <c r="N55" s="30">
        <v>771424.29</v>
      </c>
      <c r="O55" s="30">
        <v>1282769.3400000001</v>
      </c>
      <c r="P55" s="30">
        <v>781859.3</v>
      </c>
      <c r="Q55" s="30">
        <v>3159462.07</v>
      </c>
      <c r="R55" s="30">
        <v>832705.42</v>
      </c>
      <c r="S55" s="30">
        <v>870305.72</v>
      </c>
      <c r="T55" s="30">
        <v>1289890.31</v>
      </c>
      <c r="U55" s="30">
        <v>908336.7</v>
      </c>
      <c r="V55" s="30">
        <v>1146559.25</v>
      </c>
      <c r="W55" s="30">
        <v>911595.61</v>
      </c>
      <c r="X55" s="30">
        <v>1784184.14</v>
      </c>
      <c r="Y55" s="30">
        <v>935757.34</v>
      </c>
      <c r="Z55" s="43">
        <v>1680920.8</v>
      </c>
      <c r="AA55" s="43">
        <v>978295.59</v>
      </c>
      <c r="AB55" s="43">
        <v>1570753.59</v>
      </c>
      <c r="AC55" s="43">
        <v>3479095.45</v>
      </c>
    </row>
    <row r="56" spans="1:29" ht="45">
      <c r="A56" s="189"/>
      <c r="B56" s="186"/>
      <c r="C56" s="183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3">
        <v>0</v>
      </c>
      <c r="AA56" s="43">
        <v>0</v>
      </c>
      <c r="AB56" s="43">
        <v>0</v>
      </c>
      <c r="AC56" s="43">
        <v>0</v>
      </c>
    </row>
    <row r="57" spans="1:29" ht="67.5">
      <c r="A57" s="189"/>
      <c r="B57" s="186"/>
      <c r="C57" s="183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3">
        <v>0</v>
      </c>
      <c r="AA57" s="43">
        <v>0</v>
      </c>
      <c r="AB57" s="43">
        <v>0</v>
      </c>
      <c r="AC57" s="43">
        <v>0</v>
      </c>
    </row>
    <row r="58" spans="1:29" s="2" customFormat="1" ht="45">
      <c r="A58" s="189"/>
      <c r="B58" s="186"/>
      <c r="C58" s="183"/>
      <c r="D58" s="24" t="s">
        <v>115</v>
      </c>
      <c r="E58" s="25"/>
      <c r="F58" s="30">
        <v>265079.2</v>
      </c>
      <c r="G58" s="30">
        <v>163236.76</v>
      </c>
      <c r="H58" s="30">
        <v>286901.18</v>
      </c>
      <c r="I58" s="30">
        <v>155100.65</v>
      </c>
      <c r="J58" s="30">
        <v>204366.52</v>
      </c>
      <c r="K58" s="30">
        <v>152033.75</v>
      </c>
      <c r="L58" s="30">
        <v>279088.58</v>
      </c>
      <c r="M58" s="30">
        <v>300030.11</v>
      </c>
      <c r="N58" s="30">
        <v>178462.86</v>
      </c>
      <c r="O58" s="30">
        <v>287295.38</v>
      </c>
      <c r="P58" s="30">
        <v>187664.24</v>
      </c>
      <c r="Q58" s="30">
        <v>709019.62</v>
      </c>
      <c r="R58" s="30">
        <v>163453.67000000001</v>
      </c>
      <c r="S58" s="30">
        <v>172711.38</v>
      </c>
      <c r="T58" s="30">
        <v>258546.49</v>
      </c>
      <c r="U58" s="30">
        <v>195148.49</v>
      </c>
      <c r="V58" s="30">
        <v>244189.14</v>
      </c>
      <c r="W58" s="30">
        <v>207447.14</v>
      </c>
      <c r="X58" s="30">
        <v>272961.23</v>
      </c>
      <c r="Y58" s="30">
        <v>201620.7</v>
      </c>
      <c r="Z58" s="43">
        <v>364409.77</v>
      </c>
      <c r="AA58" s="43">
        <v>230168.59</v>
      </c>
      <c r="AB58" s="43">
        <v>381040.4</v>
      </c>
      <c r="AC58" s="43">
        <v>822403.31</v>
      </c>
    </row>
    <row r="59" spans="1:29" ht="45">
      <c r="A59" s="189"/>
      <c r="B59" s="186"/>
      <c r="C59" s="183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3">
        <v>0</v>
      </c>
      <c r="AA59" s="43">
        <v>0</v>
      </c>
      <c r="AB59" s="43">
        <v>0</v>
      </c>
      <c r="AC59" s="43">
        <v>0</v>
      </c>
    </row>
    <row r="60" spans="1:29" ht="56.25">
      <c r="A60" s="189"/>
      <c r="B60" s="186"/>
      <c r="C60" s="183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3">
        <v>0</v>
      </c>
      <c r="AA60" s="43">
        <v>0</v>
      </c>
      <c r="AB60" s="43">
        <v>0</v>
      </c>
      <c r="AC60" s="43">
        <v>0</v>
      </c>
    </row>
    <row r="61" spans="1:29" s="2" customFormat="1" ht="22.5">
      <c r="A61" s="189"/>
      <c r="B61" s="186"/>
      <c r="C61" s="183"/>
      <c r="D61" s="24" t="s">
        <v>118</v>
      </c>
      <c r="E61" s="25"/>
      <c r="F61" s="30">
        <v>2838961.21</v>
      </c>
      <c r="G61" s="30">
        <v>1651669.86</v>
      </c>
      <c r="H61" s="30">
        <v>3157255.7</v>
      </c>
      <c r="I61" s="30">
        <v>1803103.63</v>
      </c>
      <c r="J61" s="30">
        <v>2210041.83</v>
      </c>
      <c r="K61" s="30">
        <v>1842108.25</v>
      </c>
      <c r="L61" s="30">
        <v>3026948.17</v>
      </c>
      <c r="M61" s="30">
        <v>3363100.82</v>
      </c>
      <c r="N61" s="30">
        <v>1915967.77</v>
      </c>
      <c r="O61" s="30">
        <v>2938025.11</v>
      </c>
      <c r="P61" s="30">
        <v>1856157.62</v>
      </c>
      <c r="Q61" s="30">
        <v>7085856.7999999998</v>
      </c>
      <c r="R61" s="30">
        <v>1820417.15</v>
      </c>
      <c r="S61" s="30">
        <v>1870346.72</v>
      </c>
      <c r="T61" s="30">
        <v>2638311.46</v>
      </c>
      <c r="U61" s="30">
        <v>1918991.65</v>
      </c>
      <c r="V61" s="30">
        <v>2511867.36</v>
      </c>
      <c r="W61" s="30">
        <v>1958765.46</v>
      </c>
      <c r="X61" s="30">
        <v>2933334.81</v>
      </c>
      <c r="Y61" s="30">
        <v>1962613.53</v>
      </c>
      <c r="Z61" s="43">
        <v>3489759.01</v>
      </c>
      <c r="AA61" s="43">
        <v>2128455.39</v>
      </c>
      <c r="AB61" s="43">
        <v>3511012.62</v>
      </c>
      <c r="AC61" s="43">
        <v>8180148.0199999996</v>
      </c>
    </row>
    <row r="62" spans="1:29" ht="67.5">
      <c r="A62" s="189"/>
      <c r="B62" s="186"/>
      <c r="C62" s="183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3">
        <v>0</v>
      </c>
      <c r="AA62" s="43">
        <v>0</v>
      </c>
      <c r="AB62" s="43">
        <v>0</v>
      </c>
      <c r="AC62" s="43">
        <v>0</v>
      </c>
    </row>
    <row r="63" spans="1:29" s="2" customFormat="1" ht="45">
      <c r="A63" s="189"/>
      <c r="B63" s="186"/>
      <c r="C63" s="183"/>
      <c r="D63" s="24" t="s">
        <v>120</v>
      </c>
      <c r="E63" s="25"/>
      <c r="F63" s="30">
        <v>679734.19</v>
      </c>
      <c r="G63" s="30">
        <v>408605.3</v>
      </c>
      <c r="H63" s="30">
        <v>713409.74</v>
      </c>
      <c r="I63" s="30">
        <v>405967.54</v>
      </c>
      <c r="J63" s="30">
        <v>525779.01</v>
      </c>
      <c r="K63" s="30">
        <v>396520.86</v>
      </c>
      <c r="L63" s="30">
        <v>695795.57</v>
      </c>
      <c r="M63" s="30">
        <v>763135.1</v>
      </c>
      <c r="N63" s="30">
        <v>426614.4</v>
      </c>
      <c r="O63" s="30">
        <v>674226.42</v>
      </c>
      <c r="P63" s="30">
        <v>430769.31</v>
      </c>
      <c r="Q63" s="30">
        <v>1586827.56</v>
      </c>
      <c r="R63" s="30">
        <v>406372.54</v>
      </c>
      <c r="S63" s="30">
        <v>424658.76</v>
      </c>
      <c r="T63" s="30">
        <v>647698.17000000004</v>
      </c>
      <c r="U63" s="30">
        <v>480151.75</v>
      </c>
      <c r="V63" s="30">
        <v>593941.88</v>
      </c>
      <c r="W63" s="30">
        <v>485475.98</v>
      </c>
      <c r="X63" s="30">
        <v>670874.6</v>
      </c>
      <c r="Y63" s="30">
        <v>468949.72</v>
      </c>
      <c r="Z63" s="43">
        <v>836994.55</v>
      </c>
      <c r="AA63" s="43">
        <v>521402.74</v>
      </c>
      <c r="AB63" s="43">
        <v>771903.9</v>
      </c>
      <c r="AC63" s="43">
        <v>1851712.43</v>
      </c>
    </row>
    <row r="64" spans="1:29" ht="45">
      <c r="A64" s="189"/>
      <c r="B64" s="186"/>
      <c r="C64" s="183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3">
        <v>0</v>
      </c>
      <c r="AA64" s="43">
        <v>0</v>
      </c>
      <c r="AB64" s="43">
        <v>0</v>
      </c>
      <c r="AC64" s="43">
        <v>0</v>
      </c>
    </row>
    <row r="65" spans="1:29" s="2" customFormat="1" ht="33.75">
      <c r="A65" s="189"/>
      <c r="B65" s="186"/>
      <c r="C65" s="183"/>
      <c r="D65" s="24" t="s">
        <v>122</v>
      </c>
      <c r="E65" s="25"/>
      <c r="F65" s="30">
        <v>634466.17000000004</v>
      </c>
      <c r="G65" s="30">
        <v>375451.85</v>
      </c>
      <c r="H65" s="30">
        <v>662760.73</v>
      </c>
      <c r="I65" s="30">
        <v>370206.52</v>
      </c>
      <c r="J65" s="30">
        <v>471088.49</v>
      </c>
      <c r="K65" s="30">
        <v>410608.22</v>
      </c>
      <c r="L65" s="30">
        <v>644866.76</v>
      </c>
      <c r="M65" s="30">
        <v>696146.41</v>
      </c>
      <c r="N65" s="30">
        <v>391896.29</v>
      </c>
      <c r="O65" s="30">
        <v>605767.56000000006</v>
      </c>
      <c r="P65" s="30">
        <v>387786.86</v>
      </c>
      <c r="Q65" s="30">
        <v>1456713.13</v>
      </c>
      <c r="R65" s="30">
        <v>388498.04</v>
      </c>
      <c r="S65" s="30">
        <v>394949.12</v>
      </c>
      <c r="T65" s="30">
        <v>532213.24</v>
      </c>
      <c r="U65" s="30">
        <v>415845.85</v>
      </c>
      <c r="V65" s="30">
        <v>490431.76</v>
      </c>
      <c r="W65" s="30">
        <v>393707.07</v>
      </c>
      <c r="X65" s="30">
        <v>540645.1</v>
      </c>
      <c r="Y65" s="30">
        <v>366958.64</v>
      </c>
      <c r="Z65" s="43">
        <v>711922.28</v>
      </c>
      <c r="AA65" s="43">
        <v>403164.54</v>
      </c>
      <c r="AB65" s="43">
        <v>619101.51</v>
      </c>
      <c r="AC65" s="43">
        <v>1467803.21</v>
      </c>
    </row>
    <row r="66" spans="1:29" ht="33.75">
      <c r="A66" s="189"/>
      <c r="B66" s="186"/>
      <c r="C66" s="183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3">
        <v>0</v>
      </c>
      <c r="AA66" s="43">
        <v>0</v>
      </c>
      <c r="AB66" s="43">
        <v>0</v>
      </c>
      <c r="AC66" s="43">
        <v>0</v>
      </c>
    </row>
    <row r="67" spans="1:29" s="2" customFormat="1" ht="45">
      <c r="A67" s="189"/>
      <c r="B67" s="186"/>
      <c r="C67" s="183"/>
      <c r="D67" s="24" t="s">
        <v>124</v>
      </c>
      <c r="E67" s="25"/>
      <c r="F67" s="30">
        <v>1320945.03</v>
      </c>
      <c r="G67" s="30">
        <v>790698.73</v>
      </c>
      <c r="H67" s="30">
        <v>1363895.59</v>
      </c>
      <c r="I67" s="30">
        <v>773691.15</v>
      </c>
      <c r="J67" s="30">
        <v>948436.12</v>
      </c>
      <c r="K67" s="30">
        <v>780175.68</v>
      </c>
      <c r="L67" s="30">
        <v>1363717.35</v>
      </c>
      <c r="M67" s="30">
        <v>1410334.7</v>
      </c>
      <c r="N67" s="30">
        <v>819528.79</v>
      </c>
      <c r="O67" s="30">
        <v>1198147.3799999999</v>
      </c>
      <c r="P67" s="30">
        <v>827499.97</v>
      </c>
      <c r="Q67" s="30">
        <v>2981370.32</v>
      </c>
      <c r="R67" s="30">
        <v>806619.97</v>
      </c>
      <c r="S67" s="30">
        <v>809119.87</v>
      </c>
      <c r="T67" s="30">
        <v>1142839.1000000001</v>
      </c>
      <c r="U67" s="30">
        <v>819228.77</v>
      </c>
      <c r="V67" s="30">
        <v>957962.49</v>
      </c>
      <c r="W67" s="30">
        <v>829686.91</v>
      </c>
      <c r="X67" s="30">
        <v>1109369.22</v>
      </c>
      <c r="Y67" s="30">
        <v>797620.03</v>
      </c>
      <c r="Z67" s="43">
        <v>1431810.17</v>
      </c>
      <c r="AA67" s="43">
        <v>830989.54</v>
      </c>
      <c r="AB67" s="43">
        <v>1188422.0900000001</v>
      </c>
      <c r="AC67" s="43">
        <v>2974604.31</v>
      </c>
    </row>
    <row r="68" spans="1:29" ht="45">
      <c r="A68" s="189"/>
      <c r="B68" s="186"/>
      <c r="C68" s="183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3">
        <v>0</v>
      </c>
      <c r="AA68" s="43">
        <v>0</v>
      </c>
      <c r="AB68" s="43">
        <v>0</v>
      </c>
      <c r="AC68" s="43">
        <v>0</v>
      </c>
    </row>
    <row r="69" spans="1:29" s="2" customFormat="1" ht="45">
      <c r="A69" s="189"/>
      <c r="B69" s="186"/>
      <c r="C69" s="183"/>
      <c r="D69" s="24" t="s">
        <v>126</v>
      </c>
      <c r="E69" s="25"/>
      <c r="F69" s="30">
        <v>952950.93</v>
      </c>
      <c r="G69" s="30">
        <v>625666.67000000004</v>
      </c>
      <c r="H69" s="30">
        <v>961466.82</v>
      </c>
      <c r="I69" s="30">
        <v>572621.52</v>
      </c>
      <c r="J69" s="30">
        <v>750195.04</v>
      </c>
      <c r="K69" s="30">
        <v>549878.41</v>
      </c>
      <c r="L69" s="30">
        <v>944210.82</v>
      </c>
      <c r="M69" s="30">
        <v>1057582.32</v>
      </c>
      <c r="N69" s="30">
        <v>639594.32999999996</v>
      </c>
      <c r="O69" s="30">
        <v>1160315.6499999999</v>
      </c>
      <c r="P69" s="30">
        <v>751178.97</v>
      </c>
      <c r="Q69" s="30">
        <v>2811256.13</v>
      </c>
      <c r="R69" s="30">
        <v>782319.56</v>
      </c>
      <c r="S69" s="30">
        <v>832931.61</v>
      </c>
      <c r="T69" s="30">
        <v>1144189.4399999999</v>
      </c>
      <c r="U69" s="30">
        <v>815136.15</v>
      </c>
      <c r="V69" s="30">
        <v>1013581.27</v>
      </c>
      <c r="W69" s="30">
        <v>835933.93</v>
      </c>
      <c r="X69" s="30">
        <v>1224979.1100000001</v>
      </c>
      <c r="Y69" s="30">
        <v>895303.8</v>
      </c>
      <c r="Z69" s="43">
        <v>1538422.29</v>
      </c>
      <c r="AA69" s="43">
        <v>986895.18</v>
      </c>
      <c r="AB69" s="43">
        <v>1457456.31</v>
      </c>
      <c r="AC69" s="43">
        <v>3279855.45</v>
      </c>
    </row>
    <row r="70" spans="1:29" ht="33.75">
      <c r="A70" s="189"/>
      <c r="B70" s="186"/>
      <c r="C70" s="183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3">
        <v>0</v>
      </c>
      <c r="AA70" s="43">
        <v>0</v>
      </c>
      <c r="AB70" s="43">
        <v>0</v>
      </c>
      <c r="AC70" s="43">
        <v>0</v>
      </c>
    </row>
    <row r="71" spans="1:29" s="2" customFormat="1" ht="22.5">
      <c r="A71" s="189"/>
      <c r="B71" s="186"/>
      <c r="C71" s="183"/>
      <c r="D71" s="24" t="s">
        <v>127</v>
      </c>
      <c r="E71" s="25"/>
      <c r="F71" s="30">
        <v>0</v>
      </c>
      <c r="G71" s="30">
        <v>1980</v>
      </c>
      <c r="H71" s="30">
        <v>912</v>
      </c>
      <c r="I71" s="30">
        <v>3639</v>
      </c>
      <c r="J71" s="30">
        <v>3728</v>
      </c>
      <c r="K71" s="30">
        <v>4017.5</v>
      </c>
      <c r="L71" s="30">
        <v>1012</v>
      </c>
      <c r="M71" s="30">
        <v>602</v>
      </c>
      <c r="N71" s="30">
        <v>1609.5</v>
      </c>
      <c r="O71" s="30">
        <v>1026</v>
      </c>
      <c r="P71" s="30">
        <v>3566.5</v>
      </c>
      <c r="Q71" s="30">
        <v>612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43">
        <v>485</v>
      </c>
      <c r="AA71" s="43">
        <v>0</v>
      </c>
      <c r="AB71" s="43">
        <v>0</v>
      </c>
      <c r="AC71" s="43">
        <v>0</v>
      </c>
    </row>
    <row r="72" spans="1:29">
      <c r="A72" s="189"/>
      <c r="B72" s="186"/>
      <c r="C72" s="183"/>
      <c r="D72" s="23" t="s">
        <v>127</v>
      </c>
      <c r="E72" s="26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3">
        <v>0</v>
      </c>
      <c r="AA72" s="43">
        <v>0</v>
      </c>
      <c r="AB72" s="43">
        <v>0</v>
      </c>
      <c r="AC72" s="43">
        <v>0</v>
      </c>
    </row>
    <row r="73" spans="1:29" s="2" customFormat="1" ht="45">
      <c r="A73" s="189"/>
      <c r="B73" s="186"/>
      <c r="C73" s="183"/>
      <c r="D73" s="24" t="s">
        <v>128</v>
      </c>
      <c r="E73" s="25"/>
      <c r="F73" s="30">
        <v>0</v>
      </c>
      <c r="G73" s="30">
        <v>0</v>
      </c>
      <c r="H73" s="30">
        <v>0</v>
      </c>
      <c r="I73" s="30">
        <v>0</v>
      </c>
      <c r="J73" s="30">
        <v>61945.919999999998</v>
      </c>
      <c r="K73" s="30">
        <v>439322.19</v>
      </c>
      <c r="L73" s="30">
        <v>620896.98</v>
      </c>
      <c r="M73" s="30">
        <v>795407.59</v>
      </c>
      <c r="N73" s="30">
        <v>523857.87</v>
      </c>
      <c r="O73" s="30">
        <v>845343.18</v>
      </c>
      <c r="P73" s="30">
        <v>574091.31000000006</v>
      </c>
      <c r="Q73" s="30">
        <v>2065390.81</v>
      </c>
      <c r="R73" s="30">
        <v>550447.81999999995</v>
      </c>
      <c r="S73" s="30">
        <v>526728.11</v>
      </c>
      <c r="T73" s="30">
        <v>760608.97</v>
      </c>
      <c r="U73" s="30">
        <v>638307.80000000005</v>
      </c>
      <c r="V73" s="30">
        <v>774122.55</v>
      </c>
      <c r="W73" s="30">
        <v>607169.79</v>
      </c>
      <c r="X73" s="30">
        <v>1241661.8799999999</v>
      </c>
      <c r="Y73" s="30">
        <v>611787.07999999996</v>
      </c>
      <c r="Z73" s="43">
        <v>1059949.17</v>
      </c>
      <c r="AA73" s="43">
        <v>571927.86</v>
      </c>
      <c r="AB73" s="43">
        <v>995880.16</v>
      </c>
      <c r="AC73" s="43">
        <v>2363029.4300000002</v>
      </c>
    </row>
    <row r="74" spans="1:29" ht="45">
      <c r="A74" s="189"/>
      <c r="B74" s="186"/>
      <c r="C74" s="183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3">
        <v>0</v>
      </c>
      <c r="AA74" s="43">
        <v>0</v>
      </c>
      <c r="AB74" s="43">
        <v>0</v>
      </c>
      <c r="AC74" s="43">
        <v>0</v>
      </c>
    </row>
    <row r="75" spans="1:29" ht="56.25">
      <c r="A75" s="189"/>
      <c r="B75" s="186"/>
      <c r="C75" s="183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3">
        <v>0</v>
      </c>
      <c r="AA75" s="43">
        <v>0</v>
      </c>
      <c r="AB75" s="43">
        <v>0</v>
      </c>
      <c r="AC75" s="43">
        <v>0</v>
      </c>
    </row>
    <row r="76" spans="1:29" s="2" customFormat="1" ht="45">
      <c r="A76" s="189"/>
      <c r="B76" s="186"/>
      <c r="C76" s="183"/>
      <c r="D76" s="24" t="s">
        <v>131</v>
      </c>
      <c r="E76" s="25"/>
      <c r="F76" s="30">
        <v>0</v>
      </c>
      <c r="G76" s="30">
        <v>0</v>
      </c>
      <c r="H76" s="30">
        <v>0</v>
      </c>
      <c r="I76" s="30">
        <v>138646.9</v>
      </c>
      <c r="J76" s="30">
        <v>654071.52</v>
      </c>
      <c r="K76" s="30">
        <v>536573.30000000005</v>
      </c>
      <c r="L76" s="30">
        <v>858293.59</v>
      </c>
      <c r="M76" s="30">
        <v>1057450.3799999999</v>
      </c>
      <c r="N76" s="30">
        <v>609880.89</v>
      </c>
      <c r="O76" s="30">
        <v>969518.16</v>
      </c>
      <c r="P76" s="30">
        <v>602173.11</v>
      </c>
      <c r="Q76" s="30">
        <v>2317987.2599999998</v>
      </c>
      <c r="R76" s="30">
        <v>618262.28</v>
      </c>
      <c r="S76" s="30">
        <v>617450.71</v>
      </c>
      <c r="T76" s="30">
        <v>881717.1</v>
      </c>
      <c r="U76" s="30">
        <v>619449.43000000005</v>
      </c>
      <c r="V76" s="30">
        <v>808173.99</v>
      </c>
      <c r="W76" s="30">
        <v>623253.30000000005</v>
      </c>
      <c r="X76" s="30">
        <v>1230839.27</v>
      </c>
      <c r="Y76" s="30">
        <v>620101.68000000005</v>
      </c>
      <c r="Z76" s="43">
        <v>1118391.06</v>
      </c>
      <c r="AA76" s="43">
        <v>624895.66</v>
      </c>
      <c r="AB76" s="43">
        <v>1045339.35</v>
      </c>
      <c r="AC76" s="43">
        <v>2429459.11</v>
      </c>
    </row>
    <row r="77" spans="1:29" ht="56.25">
      <c r="A77" s="189"/>
      <c r="B77" s="186"/>
      <c r="C77" s="183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3">
        <v>0</v>
      </c>
      <c r="AA77" s="43">
        <v>0</v>
      </c>
      <c r="AB77" s="43">
        <v>0</v>
      </c>
      <c r="AC77" s="43">
        <v>0</v>
      </c>
    </row>
    <row r="78" spans="1:29" ht="67.5">
      <c r="A78" s="189"/>
      <c r="B78" s="186"/>
      <c r="C78" s="183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3">
        <v>0</v>
      </c>
      <c r="AA78" s="43">
        <v>0</v>
      </c>
      <c r="AB78" s="43">
        <v>0</v>
      </c>
      <c r="AC78" s="43">
        <v>0</v>
      </c>
    </row>
    <row r="79" spans="1:29" s="2" customFormat="1" ht="33.75">
      <c r="A79" s="189"/>
      <c r="B79" s="186"/>
      <c r="C79" s="183"/>
      <c r="D79" s="24" t="s">
        <v>134</v>
      </c>
      <c r="E79" s="25"/>
      <c r="F79" s="30">
        <v>0</v>
      </c>
      <c r="G79" s="30">
        <v>0</v>
      </c>
      <c r="H79" s="30">
        <v>0</v>
      </c>
      <c r="I79" s="30">
        <v>0</v>
      </c>
      <c r="J79" s="30">
        <v>169286.83</v>
      </c>
      <c r="K79" s="30">
        <v>149482.35</v>
      </c>
      <c r="L79" s="30">
        <v>262239.59000000003</v>
      </c>
      <c r="M79" s="30">
        <v>289127.12</v>
      </c>
      <c r="N79" s="30">
        <v>164858.21</v>
      </c>
      <c r="O79" s="30">
        <v>273207.84000000003</v>
      </c>
      <c r="P79" s="30">
        <v>174648.74</v>
      </c>
      <c r="Q79" s="30">
        <v>706237.31</v>
      </c>
      <c r="R79" s="30">
        <v>188070.49</v>
      </c>
      <c r="S79" s="30">
        <v>188220.49</v>
      </c>
      <c r="T79" s="30">
        <v>275057.2</v>
      </c>
      <c r="U79" s="30">
        <v>199544.97</v>
      </c>
      <c r="V79" s="30">
        <v>250575.6</v>
      </c>
      <c r="W79" s="30">
        <v>208631.3</v>
      </c>
      <c r="X79" s="30">
        <v>447179.69</v>
      </c>
      <c r="Y79" s="30">
        <v>189383.26</v>
      </c>
      <c r="Z79" s="43">
        <v>328006.95</v>
      </c>
      <c r="AA79" s="43">
        <v>167355.38</v>
      </c>
      <c r="AB79" s="43">
        <v>318927.92</v>
      </c>
      <c r="AC79" s="43">
        <v>758947.16</v>
      </c>
    </row>
    <row r="80" spans="1:29" ht="33.75">
      <c r="A80" s="189"/>
      <c r="B80" s="186"/>
      <c r="C80" s="183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3">
        <v>0</v>
      </c>
      <c r="AA80" s="43">
        <v>0</v>
      </c>
      <c r="AB80" s="43">
        <v>0</v>
      </c>
      <c r="AC80" s="43">
        <v>0</v>
      </c>
    </row>
    <row r="81" spans="1:29" ht="56.25">
      <c r="A81" s="189"/>
      <c r="B81" s="186"/>
      <c r="C81" s="183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3">
        <v>0</v>
      </c>
      <c r="AA81" s="43">
        <v>0</v>
      </c>
      <c r="AB81" s="43">
        <v>0</v>
      </c>
      <c r="AC81" s="43">
        <v>0</v>
      </c>
    </row>
    <row r="82" spans="1:29" s="2" customFormat="1" ht="22.5">
      <c r="A82" s="189"/>
      <c r="B82" s="186"/>
      <c r="C82" s="183"/>
      <c r="D82" s="24" t="s">
        <v>137</v>
      </c>
      <c r="E82" s="25"/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30103.52</v>
      </c>
      <c r="O82" s="30">
        <v>0</v>
      </c>
      <c r="P82" s="30">
        <v>19572.48</v>
      </c>
      <c r="Q82" s="30">
        <v>137951.44</v>
      </c>
      <c r="R82" s="30">
        <v>94876.12</v>
      </c>
      <c r="S82" s="30">
        <v>83380.62</v>
      </c>
      <c r="T82" s="30">
        <v>223336.64</v>
      </c>
      <c r="U82" s="30">
        <v>192695.39</v>
      </c>
      <c r="V82" s="30">
        <v>249942.85</v>
      </c>
      <c r="W82" s="30">
        <v>203279.23</v>
      </c>
      <c r="X82" s="30">
        <v>356016.54</v>
      </c>
      <c r="Y82" s="30">
        <v>266802.27</v>
      </c>
      <c r="Z82" s="43">
        <v>403015.11</v>
      </c>
      <c r="AA82" s="43">
        <v>260878.59</v>
      </c>
      <c r="AB82" s="43">
        <v>397254.42</v>
      </c>
      <c r="AC82" s="43">
        <v>925522.18</v>
      </c>
    </row>
    <row r="83" spans="1:29" s="2" customFormat="1" ht="15.75">
      <c r="A83" s="189"/>
      <c r="B83" s="186"/>
      <c r="C83" s="183"/>
      <c r="D83" s="23" t="s">
        <v>137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3">
        <v>0</v>
      </c>
      <c r="AA83" s="43">
        <v>0</v>
      </c>
      <c r="AB83" s="43">
        <v>0</v>
      </c>
      <c r="AC83" s="43">
        <v>0</v>
      </c>
    </row>
    <row r="84" spans="1:29" ht="45">
      <c r="A84" s="190"/>
      <c r="B84" s="186"/>
      <c r="C84" s="184"/>
      <c r="D84" s="24" t="s">
        <v>268</v>
      </c>
      <c r="E84" s="26"/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30">
        <v>0</v>
      </c>
      <c r="X84" s="30">
        <v>337814.28</v>
      </c>
      <c r="Y84" s="30">
        <v>330470.94</v>
      </c>
      <c r="Z84" s="43">
        <v>533905.68999999994</v>
      </c>
      <c r="AA84" s="43">
        <v>367118.86</v>
      </c>
      <c r="AB84" s="43">
        <v>546953.43000000005</v>
      </c>
      <c r="AC84" s="43">
        <v>1152495.1599999999</v>
      </c>
    </row>
    <row r="85" spans="1:29" s="2" customFormat="1" ht="56.25">
      <c r="A85" s="188" t="s">
        <v>169</v>
      </c>
      <c r="B85" s="186"/>
      <c r="C85" s="182" t="s">
        <v>64</v>
      </c>
      <c r="D85" s="24" t="s">
        <v>138</v>
      </c>
      <c r="E85" s="25"/>
      <c r="F85" s="30">
        <v>1437081.18</v>
      </c>
      <c r="G85" s="30">
        <v>885925.92</v>
      </c>
      <c r="H85" s="30">
        <v>1518540.75</v>
      </c>
      <c r="I85" s="30">
        <v>848502.4</v>
      </c>
      <c r="J85" s="30">
        <v>1045782.14</v>
      </c>
      <c r="K85" s="30">
        <v>862294.76</v>
      </c>
      <c r="L85" s="30">
        <v>1457159.86</v>
      </c>
      <c r="M85" s="30">
        <v>1570690.5</v>
      </c>
      <c r="N85" s="30">
        <v>920356.67</v>
      </c>
      <c r="O85" s="30">
        <v>1342217.78</v>
      </c>
      <c r="P85" s="30">
        <v>907090.96</v>
      </c>
      <c r="Q85" s="30">
        <v>3329790.86</v>
      </c>
      <c r="R85" s="30">
        <v>927859.6</v>
      </c>
      <c r="S85" s="30">
        <v>932385.06</v>
      </c>
      <c r="T85" s="30">
        <v>1258162.6100000001</v>
      </c>
      <c r="U85" s="30">
        <v>912328.9</v>
      </c>
      <c r="V85" s="30">
        <v>1097807.49</v>
      </c>
      <c r="W85" s="30">
        <v>940044.28</v>
      </c>
      <c r="X85" s="30">
        <v>1240398.6599999999</v>
      </c>
      <c r="Y85" s="30">
        <v>913720.97</v>
      </c>
      <c r="Z85" s="43">
        <v>1836134.04</v>
      </c>
      <c r="AA85" s="43">
        <v>1037168</v>
      </c>
      <c r="AB85" s="43">
        <v>1688987.03</v>
      </c>
      <c r="AC85" s="43">
        <v>4000789.09</v>
      </c>
    </row>
    <row r="86" spans="1:29" ht="67.5">
      <c r="A86" s="189"/>
      <c r="B86" s="186"/>
      <c r="C86" s="183"/>
      <c r="D86" s="23" t="s">
        <v>139</v>
      </c>
      <c r="E86" s="26"/>
      <c r="F86" s="30"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3">
        <v>0</v>
      </c>
      <c r="AA86" s="43">
        <v>0</v>
      </c>
      <c r="AB86" s="43">
        <v>0</v>
      </c>
      <c r="AC86" s="43">
        <v>0</v>
      </c>
    </row>
    <row r="87" spans="1:29" ht="78.75">
      <c r="A87" s="190"/>
      <c r="B87" s="186"/>
      <c r="C87" s="184"/>
      <c r="D87" s="23" t="s">
        <v>140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30">
        <v>0</v>
      </c>
      <c r="X87" s="30">
        <v>0</v>
      </c>
      <c r="Y87" s="30">
        <v>0</v>
      </c>
      <c r="Z87" s="43">
        <v>0</v>
      </c>
      <c r="AA87" s="43">
        <v>0</v>
      </c>
      <c r="AB87" s="43">
        <v>0</v>
      </c>
      <c r="AC87" s="43">
        <v>0</v>
      </c>
    </row>
    <row r="88" spans="1:29" s="2" customFormat="1" ht="33.75">
      <c r="A88" s="188" t="s">
        <v>170</v>
      </c>
      <c r="B88" s="186"/>
      <c r="C88" s="182" t="s">
        <v>141</v>
      </c>
      <c r="D88" s="24" t="s">
        <v>142</v>
      </c>
      <c r="E88" s="25"/>
      <c r="F88" s="30">
        <v>7124620.5800000001</v>
      </c>
      <c r="G88" s="30">
        <v>4262719.97</v>
      </c>
      <c r="H88" s="30">
        <v>7437853.0700000003</v>
      </c>
      <c r="I88" s="30">
        <v>4262622.79</v>
      </c>
      <c r="J88" s="30">
        <v>5404552.6799999997</v>
      </c>
      <c r="K88" s="30">
        <v>4155926.24</v>
      </c>
      <c r="L88" s="30">
        <v>7164632.5700000003</v>
      </c>
      <c r="M88" s="30">
        <v>7840893.1600000001</v>
      </c>
      <c r="N88" s="30">
        <v>4507929.04</v>
      </c>
      <c r="O88" s="30">
        <v>7280643.2300000004</v>
      </c>
      <c r="P88" s="30">
        <v>4471922.87</v>
      </c>
      <c r="Q88" s="30">
        <v>17102863.199999999</v>
      </c>
      <c r="R88" s="30">
        <v>4400901.3600000003</v>
      </c>
      <c r="S88" s="30">
        <v>4490082.1100000003</v>
      </c>
      <c r="T88" s="30">
        <v>6266651.8700000001</v>
      </c>
      <c r="U88" s="30">
        <v>4580729.1900000004</v>
      </c>
      <c r="V88" s="30">
        <v>6032603.2000000002</v>
      </c>
      <c r="W88" s="30">
        <v>4826975.9800000004</v>
      </c>
      <c r="X88" s="30">
        <v>7325798</v>
      </c>
      <c r="Y88" s="30">
        <v>4843748.38</v>
      </c>
      <c r="Z88" s="43">
        <v>8708924.4299999997</v>
      </c>
      <c r="AA88" s="43">
        <v>4962076.7699999996</v>
      </c>
      <c r="AB88" s="43">
        <v>8229202.2000000002</v>
      </c>
      <c r="AC88" s="43">
        <v>18782868.420000002</v>
      </c>
    </row>
    <row r="89" spans="1:29" ht="33.75">
      <c r="A89" s="189"/>
      <c r="B89" s="186"/>
      <c r="C89" s="183"/>
      <c r="D89" s="23" t="s">
        <v>143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3">
        <v>0</v>
      </c>
      <c r="AA89" s="43">
        <v>0</v>
      </c>
      <c r="AB89" s="43">
        <v>0</v>
      </c>
      <c r="AC89" s="43">
        <v>0</v>
      </c>
    </row>
    <row r="90" spans="1:29" ht="56.25">
      <c r="A90" s="190"/>
      <c r="B90" s="187"/>
      <c r="C90" s="184"/>
      <c r="D90" s="23" t="s">
        <v>144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43">
        <v>0</v>
      </c>
      <c r="AA90" s="43">
        <v>0</v>
      </c>
      <c r="AB90" s="43">
        <v>0</v>
      </c>
      <c r="AC90" s="43">
        <v>0</v>
      </c>
    </row>
    <row r="91" spans="1:29" s="2" customFormat="1" ht="33.75">
      <c r="A91" s="188" t="s">
        <v>171</v>
      </c>
      <c r="B91" s="185">
        <v>12</v>
      </c>
      <c r="C91" s="182" t="s">
        <v>40</v>
      </c>
      <c r="D91" s="24" t="s">
        <v>147</v>
      </c>
      <c r="E91" s="25"/>
      <c r="F91" s="30">
        <v>534669.42000000004</v>
      </c>
      <c r="G91" s="30">
        <v>302438.40000000002</v>
      </c>
      <c r="H91" s="30">
        <v>541115.51</v>
      </c>
      <c r="I91" s="30">
        <v>294050.65999999997</v>
      </c>
      <c r="J91" s="30">
        <v>351715.17</v>
      </c>
      <c r="K91" s="30">
        <v>260572.94</v>
      </c>
      <c r="L91" s="30">
        <v>461068.16</v>
      </c>
      <c r="M91" s="30">
        <v>459082.47</v>
      </c>
      <c r="N91" s="30">
        <v>233640.88</v>
      </c>
      <c r="O91" s="30">
        <v>422681.73</v>
      </c>
      <c r="P91" s="30">
        <v>286023.65999999997</v>
      </c>
      <c r="Q91" s="30">
        <v>1081954.95</v>
      </c>
      <c r="R91" s="30">
        <v>282246.42</v>
      </c>
      <c r="S91" s="30">
        <v>275283.71000000002</v>
      </c>
      <c r="T91" s="30">
        <v>379602.02</v>
      </c>
      <c r="U91" s="30">
        <v>317027.40000000002</v>
      </c>
      <c r="V91" s="30">
        <v>392072.41</v>
      </c>
      <c r="W91" s="30">
        <v>328532.71000000002</v>
      </c>
      <c r="X91" s="30">
        <v>2093025.41</v>
      </c>
      <c r="Y91" s="30">
        <v>322114.93</v>
      </c>
      <c r="Z91" s="43">
        <v>599358.85</v>
      </c>
      <c r="AA91" s="43">
        <v>325970.06</v>
      </c>
      <c r="AB91" s="43">
        <v>476496.77</v>
      </c>
      <c r="AC91" s="43">
        <v>1203429.3899999999</v>
      </c>
    </row>
    <row r="92" spans="1:29" ht="56.25">
      <c r="A92" s="189"/>
      <c r="B92" s="186"/>
      <c r="C92" s="183"/>
      <c r="D92" s="23" t="s">
        <v>148</v>
      </c>
      <c r="E92" s="26"/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3">
        <v>0</v>
      </c>
      <c r="AA92" s="43">
        <v>0</v>
      </c>
      <c r="AB92" s="43">
        <v>0</v>
      </c>
      <c r="AC92" s="43">
        <v>0</v>
      </c>
    </row>
    <row r="93" spans="1:29" ht="78.75">
      <c r="A93" s="189"/>
      <c r="B93" s="186"/>
      <c r="C93" s="183"/>
      <c r="D93" s="23" t="s">
        <v>149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30">
        <v>0</v>
      </c>
      <c r="W93" s="30">
        <v>0</v>
      </c>
      <c r="X93" s="30">
        <v>0</v>
      </c>
      <c r="Y93" s="30">
        <v>0</v>
      </c>
      <c r="Z93" s="43">
        <v>0</v>
      </c>
      <c r="AA93" s="43">
        <v>0</v>
      </c>
      <c r="AB93" s="43">
        <v>0</v>
      </c>
      <c r="AC93" s="43">
        <v>0</v>
      </c>
    </row>
    <row r="94" spans="1:29" ht="56.25">
      <c r="A94" s="190"/>
      <c r="B94" s="187"/>
      <c r="C94" s="184"/>
      <c r="D94" s="23" t="s">
        <v>150</v>
      </c>
      <c r="E94" s="26"/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3">
        <v>0</v>
      </c>
      <c r="AA94" s="43">
        <v>0</v>
      </c>
      <c r="AB94" s="43">
        <v>0</v>
      </c>
      <c r="AC94" s="43">
        <v>0</v>
      </c>
    </row>
    <row r="95" spans="1:29" s="2" customFormat="1" ht="22.5">
      <c r="A95" s="188" t="s">
        <v>172</v>
      </c>
      <c r="B95" s="185">
        <v>13</v>
      </c>
      <c r="C95" s="182" t="s">
        <v>146</v>
      </c>
      <c r="D95" s="24" t="s">
        <v>152</v>
      </c>
      <c r="E95" s="25"/>
      <c r="F95" s="30">
        <v>5136806.6399999997</v>
      </c>
      <c r="G95" s="30">
        <v>3483479.9</v>
      </c>
      <c r="H95" s="30">
        <v>6039187.2000000002</v>
      </c>
      <c r="I95" s="30">
        <v>6883363.3300000001</v>
      </c>
      <c r="J95" s="30">
        <v>7933765.46</v>
      </c>
      <c r="K95" s="30">
        <v>3054515.52</v>
      </c>
      <c r="L95" s="30">
        <v>5371482.1500000004</v>
      </c>
      <c r="M95" s="30">
        <v>6758556.4000000004</v>
      </c>
      <c r="N95" s="30">
        <v>7331315.7699999996</v>
      </c>
      <c r="O95" s="30">
        <v>7194100.5499999998</v>
      </c>
      <c r="P95" s="30">
        <v>4103240.58</v>
      </c>
      <c r="Q95" s="30">
        <v>20350465.440000001</v>
      </c>
      <c r="R95" s="30">
        <v>3378008.71</v>
      </c>
      <c r="S95" s="30">
        <v>3525726.23</v>
      </c>
      <c r="T95" s="30">
        <v>6215900.0499999998</v>
      </c>
      <c r="U95" s="30">
        <v>4509609.5199999996</v>
      </c>
      <c r="V95" s="30">
        <v>5306767.24</v>
      </c>
      <c r="W95" s="30">
        <v>4768334.33</v>
      </c>
      <c r="X95" s="30">
        <v>5055262.1900000004</v>
      </c>
      <c r="Y95" s="30">
        <v>3694753.99</v>
      </c>
      <c r="Z95" s="43">
        <v>6415113.0999999996</v>
      </c>
      <c r="AA95" s="43">
        <v>3736255.11</v>
      </c>
      <c r="AB95" s="43">
        <v>6926740.5099999998</v>
      </c>
      <c r="AC95" s="43">
        <v>14591933.970000001</v>
      </c>
    </row>
    <row r="96" spans="1:29" ht="45">
      <c r="A96" s="189"/>
      <c r="B96" s="186"/>
      <c r="C96" s="183"/>
      <c r="D96" s="23" t="s">
        <v>153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30">
        <v>0</v>
      </c>
      <c r="X96" s="30">
        <v>0</v>
      </c>
      <c r="Y96" s="30">
        <v>0</v>
      </c>
      <c r="Z96" s="43">
        <v>0</v>
      </c>
      <c r="AA96" s="43">
        <v>0</v>
      </c>
      <c r="AB96" s="43">
        <v>0</v>
      </c>
      <c r="AC96" s="43">
        <v>0</v>
      </c>
    </row>
    <row r="97" spans="1:29" ht="33.75">
      <c r="A97" s="189"/>
      <c r="B97" s="186"/>
      <c r="C97" s="183"/>
      <c r="D97" s="24" t="s">
        <v>175</v>
      </c>
      <c r="E97" s="25"/>
      <c r="F97" s="30">
        <v>2488413.56</v>
      </c>
      <c r="G97" s="30">
        <v>1343056.76</v>
      </c>
      <c r="H97" s="30">
        <v>2529584.0499999998</v>
      </c>
      <c r="I97" s="30">
        <v>1401348.14</v>
      </c>
      <c r="J97" s="30">
        <v>1810254.79</v>
      </c>
      <c r="K97" s="30">
        <v>1394032.06</v>
      </c>
      <c r="L97" s="30">
        <v>2531281.44</v>
      </c>
      <c r="M97" s="30">
        <v>2728089.62</v>
      </c>
      <c r="N97" s="30">
        <v>1522516.85</v>
      </c>
      <c r="O97" s="30">
        <v>2512577.4</v>
      </c>
      <c r="P97" s="30">
        <v>1524514.72</v>
      </c>
      <c r="Q97" s="30">
        <v>6333792.9100000001</v>
      </c>
      <c r="R97" s="30">
        <v>1639229.32</v>
      </c>
      <c r="S97" s="30">
        <v>1611572.23</v>
      </c>
      <c r="T97" s="30">
        <v>2277875.58</v>
      </c>
      <c r="U97" s="30">
        <v>1582160.58</v>
      </c>
      <c r="V97" s="30">
        <v>2081349.65</v>
      </c>
      <c r="W97" s="30">
        <v>1788975.81</v>
      </c>
      <c r="X97" s="30">
        <v>2456487.85</v>
      </c>
      <c r="Y97" s="30">
        <v>1888067.21</v>
      </c>
      <c r="Z97" s="43">
        <v>3382919.89</v>
      </c>
      <c r="AA97" s="43">
        <v>1883975.07</v>
      </c>
      <c r="AB97" s="43">
        <v>3213611.96</v>
      </c>
      <c r="AC97" s="43">
        <v>7564877.8499999996</v>
      </c>
    </row>
    <row r="98" spans="1:29" ht="56.25">
      <c r="A98" s="189"/>
      <c r="B98" s="186"/>
      <c r="C98" s="183"/>
      <c r="D98" s="23" t="s">
        <v>176</v>
      </c>
      <c r="E98" s="26"/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3">
        <v>0</v>
      </c>
      <c r="AA98" s="43">
        <v>0</v>
      </c>
      <c r="AB98" s="43">
        <v>0</v>
      </c>
      <c r="AC98" s="43">
        <v>0</v>
      </c>
    </row>
    <row r="99" spans="1:29" s="2" customFormat="1" ht="33.75">
      <c r="A99" s="189"/>
      <c r="B99" s="186"/>
      <c r="C99" s="183"/>
      <c r="D99" s="24" t="s">
        <v>154</v>
      </c>
      <c r="E99" s="25"/>
      <c r="F99" s="30">
        <v>822624.59</v>
      </c>
      <c r="G99" s="30">
        <v>1027863.09</v>
      </c>
      <c r="H99" s="30">
        <v>1660551.79</v>
      </c>
      <c r="I99" s="30">
        <v>1149213.43</v>
      </c>
      <c r="J99" s="30">
        <v>1524881.56</v>
      </c>
      <c r="K99" s="30">
        <v>1433212.56</v>
      </c>
      <c r="L99" s="30">
        <v>1937875.89</v>
      </c>
      <c r="M99" s="30">
        <v>2185283.56</v>
      </c>
      <c r="N99" s="30">
        <v>1102152.17</v>
      </c>
      <c r="O99" s="30">
        <v>1859703.05</v>
      </c>
      <c r="P99" s="30">
        <v>1576537.84</v>
      </c>
      <c r="Q99" s="30">
        <v>2526670.37</v>
      </c>
      <c r="R99" s="30">
        <v>411575.83</v>
      </c>
      <c r="S99" s="30">
        <v>1658606.99</v>
      </c>
      <c r="T99" s="30">
        <v>1438485.26</v>
      </c>
      <c r="U99" s="30">
        <v>1230660.3700000001</v>
      </c>
      <c r="V99" s="30">
        <v>865550.34</v>
      </c>
      <c r="W99" s="30">
        <v>766257.23</v>
      </c>
      <c r="X99" s="30">
        <v>1567780.3</v>
      </c>
      <c r="Y99" s="30">
        <v>822986.76</v>
      </c>
      <c r="Z99" s="43">
        <v>1440176.13</v>
      </c>
      <c r="AA99" s="43">
        <v>924184.16</v>
      </c>
      <c r="AB99" s="43">
        <v>1346714.02</v>
      </c>
      <c r="AC99" s="43">
        <v>3145037.19</v>
      </c>
    </row>
    <row r="100" spans="1:29" ht="56.25">
      <c r="A100" s="189"/>
      <c r="B100" s="186"/>
      <c r="C100" s="183"/>
      <c r="D100" s="23" t="s">
        <v>155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3">
        <v>0</v>
      </c>
      <c r="AA100" s="43">
        <v>0</v>
      </c>
      <c r="AB100" s="43">
        <v>0</v>
      </c>
      <c r="AC100" s="43">
        <v>0</v>
      </c>
    </row>
    <row r="101" spans="1:29" s="2" customFormat="1" ht="45">
      <c r="A101" s="189"/>
      <c r="B101" s="186"/>
      <c r="C101" s="183"/>
      <c r="D101" s="24" t="s">
        <v>156</v>
      </c>
      <c r="E101" s="25"/>
      <c r="F101" s="30">
        <v>41626.61</v>
      </c>
      <c r="G101" s="30">
        <v>24603.29</v>
      </c>
      <c r="H101" s="30">
        <v>42180.11</v>
      </c>
      <c r="I101" s="30">
        <v>23862.49</v>
      </c>
      <c r="J101" s="30">
        <v>120367.79</v>
      </c>
      <c r="K101" s="30">
        <v>46206.83</v>
      </c>
      <c r="L101" s="30">
        <v>53796.17</v>
      </c>
      <c r="M101" s="30">
        <v>54780.28</v>
      </c>
      <c r="N101" s="30">
        <v>36608.160000000003</v>
      </c>
      <c r="O101" s="30">
        <v>43771.9</v>
      </c>
      <c r="P101" s="30">
        <v>36585.730000000003</v>
      </c>
      <c r="Q101" s="30">
        <v>99136.22</v>
      </c>
      <c r="R101" s="30">
        <v>35870.83</v>
      </c>
      <c r="S101" s="30">
        <v>35341.21</v>
      </c>
      <c r="T101" s="30">
        <v>44391.64</v>
      </c>
      <c r="U101" s="30">
        <v>35224.699999999997</v>
      </c>
      <c r="V101" s="30">
        <v>1303898.32</v>
      </c>
      <c r="W101" s="30">
        <v>924891.95</v>
      </c>
      <c r="X101" s="30">
        <v>1166707.77</v>
      </c>
      <c r="Y101" s="30">
        <v>897580.4</v>
      </c>
      <c r="Z101" s="43">
        <v>1201733.8600000001</v>
      </c>
      <c r="AA101" s="43">
        <v>665678.96</v>
      </c>
      <c r="AB101" s="43">
        <v>1592928.72</v>
      </c>
      <c r="AC101" s="43">
        <v>2443608.84</v>
      </c>
    </row>
    <row r="102" spans="1:29" ht="45">
      <c r="A102" s="189"/>
      <c r="B102" s="186"/>
      <c r="C102" s="183"/>
      <c r="D102" s="23" t="s">
        <v>157</v>
      </c>
      <c r="E102" s="26"/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0</v>
      </c>
      <c r="U102" s="30">
        <v>0</v>
      </c>
      <c r="V102" s="30">
        <v>0</v>
      </c>
      <c r="W102" s="30">
        <v>0</v>
      </c>
      <c r="X102" s="30">
        <v>0</v>
      </c>
      <c r="Y102" s="30">
        <v>0</v>
      </c>
      <c r="Z102" s="43">
        <v>0</v>
      </c>
      <c r="AA102" s="43">
        <v>0</v>
      </c>
      <c r="AB102" s="43">
        <v>0</v>
      </c>
      <c r="AC102" s="43">
        <v>0</v>
      </c>
    </row>
    <row r="103" spans="1:29" s="2" customFormat="1" ht="22.5">
      <c r="A103" s="189"/>
      <c r="B103" s="186"/>
      <c r="C103" s="183"/>
      <c r="D103" s="24" t="s">
        <v>158</v>
      </c>
      <c r="E103" s="25"/>
      <c r="F103" s="30">
        <v>0</v>
      </c>
      <c r="G103" s="30">
        <v>119694.06</v>
      </c>
      <c r="H103" s="30">
        <v>41360</v>
      </c>
      <c r="I103" s="30">
        <v>102391.3</v>
      </c>
      <c r="J103" s="30">
        <v>41360</v>
      </c>
      <c r="K103" s="30">
        <v>50100.75</v>
      </c>
      <c r="L103" s="30">
        <v>42069.39</v>
      </c>
      <c r="M103" s="30">
        <v>66425.039999999994</v>
      </c>
      <c r="N103" s="30">
        <v>74665.31</v>
      </c>
      <c r="O103" s="30">
        <v>61263.88</v>
      </c>
      <c r="P103" s="30">
        <v>85654.9</v>
      </c>
      <c r="Q103" s="30">
        <v>48122.28</v>
      </c>
      <c r="R103" s="30">
        <v>0</v>
      </c>
      <c r="S103" s="30">
        <v>84213</v>
      </c>
      <c r="T103" s="30">
        <v>72653.649999999994</v>
      </c>
      <c r="U103" s="30">
        <v>192821.28</v>
      </c>
      <c r="V103" s="30">
        <v>38023.67</v>
      </c>
      <c r="W103" s="30">
        <v>35248.933199999999</v>
      </c>
      <c r="X103" s="30">
        <v>44287.17</v>
      </c>
      <c r="Y103" s="30">
        <v>34441.620000000003</v>
      </c>
      <c r="Z103" s="43">
        <v>54318.09</v>
      </c>
      <c r="AA103" s="43">
        <v>34885.269999999997</v>
      </c>
      <c r="AB103" s="43">
        <v>42519.74</v>
      </c>
      <c r="AC103" s="43">
        <v>98501.23</v>
      </c>
    </row>
    <row r="104" spans="1:29" ht="22.5">
      <c r="A104" s="190"/>
      <c r="B104" s="187"/>
      <c r="C104" s="184"/>
      <c r="D104" s="23" t="s">
        <v>158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30">
        <v>0</v>
      </c>
      <c r="X104" s="30">
        <v>0</v>
      </c>
      <c r="Y104" s="30">
        <v>0</v>
      </c>
      <c r="Z104" s="43">
        <v>0</v>
      </c>
      <c r="AA104" s="43">
        <v>0</v>
      </c>
      <c r="AB104" s="43">
        <v>0</v>
      </c>
      <c r="AC104" s="43">
        <v>0</v>
      </c>
    </row>
    <row r="105" spans="1:29" ht="33.75">
      <c r="A105" s="188" t="s">
        <v>173</v>
      </c>
      <c r="B105" s="185">
        <v>14</v>
      </c>
      <c r="C105" s="182" t="s">
        <v>40</v>
      </c>
      <c r="D105" s="23" t="s">
        <v>178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37856</v>
      </c>
      <c r="K105" s="30">
        <v>88832</v>
      </c>
      <c r="L105" s="30">
        <v>22656</v>
      </c>
      <c r="M105" s="30">
        <v>0</v>
      </c>
      <c r="N105" s="30">
        <v>0</v>
      </c>
      <c r="O105" s="30">
        <v>0</v>
      </c>
      <c r="P105" s="30">
        <v>42000</v>
      </c>
      <c r="Q105" s="30">
        <v>673113.75</v>
      </c>
      <c r="R105" s="30">
        <v>0</v>
      </c>
      <c r="S105" s="30">
        <v>0</v>
      </c>
      <c r="T105" s="30">
        <v>0</v>
      </c>
      <c r="U105" s="30">
        <v>346942.65</v>
      </c>
      <c r="V105" s="30">
        <v>146257.12</v>
      </c>
      <c r="W105" s="30">
        <v>146083.29</v>
      </c>
      <c r="X105" s="30">
        <v>86108.84</v>
      </c>
      <c r="Y105" s="30">
        <v>142405.07999999999</v>
      </c>
      <c r="Z105" s="43">
        <v>132246.5</v>
      </c>
      <c r="AA105" s="43">
        <v>339323.6</v>
      </c>
      <c r="AB105" s="43">
        <v>392220.53</v>
      </c>
      <c r="AC105" s="43">
        <v>83209.36</v>
      </c>
    </row>
    <row r="106" spans="1:29" ht="33.75">
      <c r="A106" s="189"/>
      <c r="B106" s="186"/>
      <c r="C106" s="183"/>
      <c r="D106" s="23" t="s">
        <v>179</v>
      </c>
      <c r="E106" s="26"/>
      <c r="F106" s="30">
        <v>0</v>
      </c>
      <c r="G106" s="30">
        <v>27000</v>
      </c>
      <c r="H106" s="30">
        <v>15000</v>
      </c>
      <c r="I106" s="30">
        <v>159100</v>
      </c>
      <c r="J106" s="30">
        <v>1374086.12</v>
      </c>
      <c r="K106" s="30">
        <v>1020220</v>
      </c>
      <c r="L106" s="30">
        <v>1399068</v>
      </c>
      <c r="M106" s="30">
        <v>23200</v>
      </c>
      <c r="N106" s="30">
        <v>891400</v>
      </c>
      <c r="O106" s="30">
        <v>2174080</v>
      </c>
      <c r="P106" s="30">
        <v>5573515</v>
      </c>
      <c r="Q106" s="30">
        <v>10327909.9</v>
      </c>
      <c r="R106" s="30">
        <v>0</v>
      </c>
      <c r="S106" s="30">
        <v>0</v>
      </c>
      <c r="T106" s="30">
        <v>4157219.3</v>
      </c>
      <c r="U106" s="30">
        <v>484600</v>
      </c>
      <c r="V106" s="30">
        <v>294618.64</v>
      </c>
      <c r="W106" s="30">
        <v>0</v>
      </c>
      <c r="X106" s="30">
        <v>0</v>
      </c>
      <c r="Y106" s="30">
        <v>116839</v>
      </c>
      <c r="Z106" s="43">
        <v>0</v>
      </c>
      <c r="AA106" s="43">
        <v>0</v>
      </c>
      <c r="AB106" s="43">
        <v>1996</v>
      </c>
      <c r="AC106" s="43">
        <v>0</v>
      </c>
    </row>
    <row r="107" spans="1:29" ht="56.25">
      <c r="A107" s="189"/>
      <c r="B107" s="186"/>
      <c r="C107" s="183"/>
      <c r="D107" s="23" t="s">
        <v>180</v>
      </c>
      <c r="E107" s="26"/>
      <c r="F107" s="30">
        <v>0</v>
      </c>
      <c r="G107" s="30">
        <v>8070.4</v>
      </c>
      <c r="H107" s="30">
        <v>0</v>
      </c>
      <c r="I107" s="30">
        <v>0</v>
      </c>
      <c r="J107" s="30">
        <v>0</v>
      </c>
      <c r="K107" s="30">
        <v>155736.72</v>
      </c>
      <c r="L107" s="30">
        <v>37280</v>
      </c>
      <c r="M107" s="30">
        <v>0</v>
      </c>
      <c r="N107" s="30">
        <v>0</v>
      </c>
      <c r="O107" s="30">
        <v>0</v>
      </c>
      <c r="P107" s="30">
        <v>0</v>
      </c>
      <c r="Q107" s="30">
        <v>665656</v>
      </c>
      <c r="R107" s="30">
        <v>0</v>
      </c>
      <c r="S107" s="30">
        <v>0</v>
      </c>
      <c r="T107" s="30">
        <v>740037.54</v>
      </c>
      <c r="U107" s="30">
        <v>140372</v>
      </c>
      <c r="V107" s="30">
        <v>3249327.79</v>
      </c>
      <c r="W107" s="30">
        <v>3853448.94</v>
      </c>
      <c r="X107" s="30">
        <v>2235864</v>
      </c>
      <c r="Y107" s="30">
        <v>4396239</v>
      </c>
      <c r="Z107" s="43">
        <v>4078124</v>
      </c>
      <c r="AA107" s="43">
        <v>2662617.7999999998</v>
      </c>
      <c r="AB107" s="43">
        <v>6003748.2999999998</v>
      </c>
      <c r="AC107" s="43">
        <v>4521124.2699999996</v>
      </c>
    </row>
    <row r="108" spans="1:29" ht="67.5">
      <c r="A108" s="189"/>
      <c r="B108" s="187"/>
      <c r="C108" s="184"/>
      <c r="D108" s="23" t="s">
        <v>181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28638.23</v>
      </c>
      <c r="N108" s="30">
        <v>0</v>
      </c>
      <c r="O108" s="30">
        <v>21035.03</v>
      </c>
      <c r="P108" s="30">
        <v>0</v>
      </c>
      <c r="Q108" s="30">
        <v>106897.55</v>
      </c>
      <c r="R108" s="30">
        <v>0</v>
      </c>
      <c r="S108" s="30">
        <v>0</v>
      </c>
      <c r="T108" s="30">
        <v>0</v>
      </c>
      <c r="U108" s="30">
        <v>54199.87</v>
      </c>
      <c r="V108" s="30">
        <v>0</v>
      </c>
      <c r="W108" s="30">
        <v>328587.23</v>
      </c>
      <c r="X108" s="30">
        <v>0</v>
      </c>
      <c r="Y108" s="30">
        <v>0</v>
      </c>
      <c r="Z108" s="43">
        <v>0</v>
      </c>
      <c r="AA108" s="43">
        <v>50185</v>
      </c>
      <c r="AB108" s="43">
        <v>0</v>
      </c>
      <c r="AC108" s="43">
        <v>440699</v>
      </c>
    </row>
    <row r="109" spans="1:29" s="2" customFormat="1" ht="56.25">
      <c r="A109" s="189"/>
      <c r="B109" s="185">
        <v>15</v>
      </c>
      <c r="C109" s="182" t="s">
        <v>146</v>
      </c>
      <c r="D109" s="24" t="s">
        <v>159</v>
      </c>
      <c r="E109" s="25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64875</v>
      </c>
      <c r="W109" s="30">
        <v>94134.36</v>
      </c>
      <c r="X109" s="30">
        <v>15375</v>
      </c>
      <c r="Y109" s="30">
        <v>0</v>
      </c>
      <c r="Z109" s="43">
        <v>21227.599999999999</v>
      </c>
      <c r="AA109" s="43">
        <v>28754.799999999999</v>
      </c>
      <c r="AB109" s="43">
        <v>0</v>
      </c>
      <c r="AC109" s="43">
        <v>216664</v>
      </c>
    </row>
    <row r="110" spans="1:29" ht="56.25">
      <c r="A110" s="189"/>
      <c r="B110" s="186"/>
      <c r="C110" s="183"/>
      <c r="D110" s="23" t="s">
        <v>159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30">
        <v>0</v>
      </c>
      <c r="X110" s="30">
        <v>0</v>
      </c>
      <c r="Y110" s="30">
        <v>0</v>
      </c>
      <c r="Z110" s="43">
        <v>0</v>
      </c>
      <c r="AA110" s="43">
        <v>0</v>
      </c>
      <c r="AB110" s="43">
        <v>0</v>
      </c>
      <c r="AC110" s="43">
        <v>0</v>
      </c>
    </row>
    <row r="111" spans="1:29" s="2" customFormat="1" ht="56.25">
      <c r="A111" s="189"/>
      <c r="B111" s="186"/>
      <c r="C111" s="183"/>
      <c r="D111" s="24" t="s">
        <v>160</v>
      </c>
      <c r="E111" s="25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3">
        <v>0</v>
      </c>
      <c r="AA111" s="43">
        <v>0</v>
      </c>
      <c r="AB111" s="43">
        <v>0</v>
      </c>
      <c r="AC111" s="43">
        <v>0</v>
      </c>
    </row>
    <row r="112" spans="1:29" ht="56.25">
      <c r="A112" s="189"/>
      <c r="B112" s="186"/>
      <c r="C112" s="183"/>
      <c r="D112" s="23" t="s">
        <v>160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19200</v>
      </c>
      <c r="K112" s="30">
        <v>19200</v>
      </c>
      <c r="L112" s="30">
        <v>38400</v>
      </c>
      <c r="M112" s="30">
        <v>38400</v>
      </c>
      <c r="N112" s="30">
        <v>19200</v>
      </c>
      <c r="O112" s="30">
        <v>38400</v>
      </c>
      <c r="P112" s="30">
        <v>38400</v>
      </c>
      <c r="Q112" s="30">
        <v>19200</v>
      </c>
      <c r="R112" s="30">
        <v>0</v>
      </c>
      <c r="S112" s="30">
        <v>0</v>
      </c>
      <c r="T112" s="30">
        <v>0</v>
      </c>
      <c r="U112" s="30">
        <v>38400</v>
      </c>
      <c r="V112" s="30">
        <v>0</v>
      </c>
      <c r="W112" s="30">
        <v>0</v>
      </c>
      <c r="X112" s="30">
        <v>0</v>
      </c>
      <c r="Y112" s="30">
        <v>0</v>
      </c>
      <c r="Z112" s="43">
        <v>0</v>
      </c>
      <c r="AA112" s="43">
        <v>0</v>
      </c>
      <c r="AB112" s="43">
        <v>0</v>
      </c>
      <c r="AC112" s="43">
        <v>0</v>
      </c>
    </row>
    <row r="113" spans="1:31" s="2" customFormat="1" ht="15.75">
      <c r="A113" s="189"/>
      <c r="B113" s="186"/>
      <c r="C113" s="183"/>
      <c r="D113" s="24" t="s">
        <v>161</v>
      </c>
      <c r="E113" s="25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>
        <v>38400</v>
      </c>
      <c r="V113" s="30">
        <v>38400</v>
      </c>
      <c r="W113" s="30">
        <v>19200</v>
      </c>
      <c r="X113" s="30">
        <v>0</v>
      </c>
      <c r="Y113" s="30">
        <v>0</v>
      </c>
      <c r="Z113" s="43">
        <v>0</v>
      </c>
      <c r="AA113" s="43">
        <v>0</v>
      </c>
      <c r="AB113" s="43">
        <v>0</v>
      </c>
      <c r="AC113" s="43">
        <v>0</v>
      </c>
    </row>
    <row r="114" spans="1:31">
      <c r="A114" s="190"/>
      <c r="B114" s="187"/>
      <c r="C114" s="184"/>
      <c r="D114" s="23" t="s">
        <v>161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3">
        <v>0</v>
      </c>
      <c r="AA114" s="43">
        <v>0</v>
      </c>
      <c r="AB114" s="43">
        <v>0</v>
      </c>
      <c r="AC114" s="43">
        <v>0</v>
      </c>
    </row>
    <row r="115" spans="1:3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45">
        <f>SUM(Z8:Z114)</f>
        <v>111867355.28</v>
      </c>
      <c r="AA115" s="45">
        <f t="shared" ref="AA115:AC115" si="0">SUM(AA8:AA114)</f>
        <v>67034858.610000014</v>
      </c>
      <c r="AB115" s="45">
        <f t="shared" si="0"/>
        <v>112971565.29000002</v>
      </c>
      <c r="AC115" s="45">
        <f t="shared" si="0"/>
        <v>244046999.00000003</v>
      </c>
    </row>
    <row r="116" spans="1:3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45">
        <v>147227663.66</v>
      </c>
      <c r="AA116" s="45">
        <v>94505756.810000002</v>
      </c>
      <c r="AB116" s="45">
        <v>159809828.75</v>
      </c>
      <c r="AC116" s="45">
        <v>363271751.94999999</v>
      </c>
    </row>
    <row r="117" spans="1:3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45">
        <f>+Z116-Z115</f>
        <v>35360308.379999995</v>
      </c>
      <c r="AA117" s="45">
        <f>+AA116-AA115</f>
        <v>27470898.199999988</v>
      </c>
      <c r="AB117" s="45">
        <f>+AB116-AB115</f>
        <v>46838263.459999979</v>
      </c>
      <c r="AC117" s="45">
        <f t="shared" ref="AC117" si="1">+AC116-AC115</f>
        <v>119224752.94999996</v>
      </c>
      <c r="AE117" s="46"/>
    </row>
    <row r="118" spans="1:3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45">
        <v>35360308.380000003</v>
      </c>
      <c r="AA118" s="45">
        <v>27470898.199999999</v>
      </c>
      <c r="AB118" s="45">
        <v>46838263.359999999</v>
      </c>
      <c r="AC118" s="45">
        <v>119224752.95</v>
      </c>
    </row>
    <row r="119" spans="1:3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45">
        <f>+Z117-Z118</f>
        <v>0</v>
      </c>
      <c r="AA119" s="45">
        <f t="shared" ref="AA119:AC119" si="2">+AA117-AA118</f>
        <v>0</v>
      </c>
      <c r="AB119" s="45">
        <f t="shared" si="2"/>
        <v>9.9999979138374329E-2</v>
      </c>
      <c r="AC119" s="45">
        <f t="shared" si="2"/>
        <v>0</v>
      </c>
    </row>
    <row r="120" spans="1:3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3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3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3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3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3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3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3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3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</sheetData>
  <mergeCells count="28">
    <mergeCell ref="E5:E7"/>
    <mergeCell ref="R6:AC6"/>
    <mergeCell ref="F5:AC5"/>
    <mergeCell ref="A8:A16"/>
    <mergeCell ref="B8:B90"/>
    <mergeCell ref="C8:C16"/>
    <mergeCell ref="A17:A84"/>
    <mergeCell ref="C17:C84"/>
    <mergeCell ref="A85:A87"/>
    <mergeCell ref="C85:C87"/>
    <mergeCell ref="A88:A90"/>
    <mergeCell ref="C88:C90"/>
    <mergeCell ref="F6:Q6"/>
    <mergeCell ref="A5:A7"/>
    <mergeCell ref="B5:B7"/>
    <mergeCell ref="C5:C7"/>
    <mergeCell ref="D5:D7"/>
    <mergeCell ref="A91:A94"/>
    <mergeCell ref="B91:B94"/>
    <mergeCell ref="C91:C94"/>
    <mergeCell ref="A95:A104"/>
    <mergeCell ref="B95:B104"/>
    <mergeCell ref="C95:C104"/>
    <mergeCell ref="B109:B114"/>
    <mergeCell ref="C109:C114"/>
    <mergeCell ref="B105:B108"/>
    <mergeCell ref="C105:C108"/>
    <mergeCell ref="A105:A114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AP164"/>
  <sheetViews>
    <sheetView showGridLines="0" view="pageBreakPreview" zoomScale="90" zoomScaleNormal="115" zoomScaleSheetLayoutView="90" workbookViewId="0">
      <pane xSplit="5" ySplit="7" topLeftCell="F113" activePane="bottomRight" state="frozen"/>
      <selection activeCell="O54" sqref="O54"/>
      <selection pane="topRight" activeCell="O54" sqref="O54"/>
      <selection pane="bottomLeft" activeCell="O54" sqref="O54"/>
      <selection pane="bottomRight" activeCell="G114" sqref="G114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21" width="8.7109375" style="4" bestFit="1" customWidth="1"/>
    <col min="22" max="22" width="8.7109375" style="4" customWidth="1"/>
    <col min="23" max="23" width="8.7109375" style="4" bestFit="1" customWidth="1"/>
    <col min="24" max="25" width="8.7109375" style="4" customWidth="1"/>
    <col min="26" max="26" width="9.42578125" style="44" bestFit="1" customWidth="1"/>
    <col min="27" max="27" width="8.7109375" style="44" customWidth="1"/>
    <col min="28" max="29" width="9.42578125" style="44" bestFit="1" customWidth="1"/>
    <col min="30" max="30" width="4.7109375" style="1" customWidth="1"/>
    <col min="31" max="31" width="10.140625" style="15" hidden="1" customWidth="1"/>
    <col min="32" max="33" width="10.140625" style="1" hidden="1" customWidth="1"/>
    <col min="34" max="34" width="14.140625" style="1" hidden="1" customWidth="1"/>
    <col min="35" max="36" width="10.140625" style="1" bestFit="1" customWidth="1"/>
    <col min="37" max="37" width="11" style="1" customWidth="1"/>
    <col min="38" max="38" width="14.140625" style="1" bestFit="1" customWidth="1"/>
    <col min="39" max="41" width="11.42578125" style="1"/>
    <col min="42" max="42" width="15.42578125" style="1" customWidth="1"/>
    <col min="43" max="16384" width="11.42578125" style="1"/>
  </cols>
  <sheetData>
    <row r="1" spans="1:31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42"/>
      <c r="AA1" s="42"/>
      <c r="AB1" s="42"/>
      <c r="AC1" s="42"/>
      <c r="AE1" s="58"/>
    </row>
    <row r="2" spans="1:31" s="2" customFormat="1" ht="15.75">
      <c r="A2" s="13" t="s">
        <v>1</v>
      </c>
      <c r="B2" s="13"/>
      <c r="C2" s="13"/>
      <c r="D2" s="55" t="s">
        <v>776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42"/>
      <c r="AA2" s="42"/>
      <c r="AB2" s="42"/>
      <c r="AC2" s="42"/>
      <c r="AE2" s="58"/>
    </row>
    <row r="3" spans="1:31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42"/>
      <c r="AA3" s="42"/>
      <c r="AB3" s="42"/>
      <c r="AC3" s="42"/>
      <c r="AE3" s="58"/>
    </row>
    <row r="4" spans="1:31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2"/>
      <c r="AA4" s="42"/>
      <c r="AB4" s="42"/>
      <c r="AC4" s="42"/>
      <c r="AE4" s="58"/>
    </row>
    <row r="5" spans="1:31" s="4" customFormat="1" ht="15.75" customHeight="1">
      <c r="A5" s="191" t="s">
        <v>18</v>
      </c>
      <c r="B5" s="194" t="s">
        <v>19</v>
      </c>
      <c r="C5" s="194" t="s">
        <v>185</v>
      </c>
      <c r="D5" s="201" t="s">
        <v>20</v>
      </c>
      <c r="E5" s="202" t="s">
        <v>21</v>
      </c>
      <c r="F5" s="200" t="s">
        <v>165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E5" s="16"/>
    </row>
    <row r="6" spans="1:31" s="4" customFormat="1">
      <c r="A6" s="192"/>
      <c r="B6" s="195"/>
      <c r="C6" s="195"/>
      <c r="D6" s="201"/>
      <c r="E6" s="202"/>
      <c r="F6" s="200" t="s">
        <v>278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 t="s">
        <v>279</v>
      </c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E6" s="16"/>
    </row>
    <row r="7" spans="1:31" s="4" customFormat="1">
      <c r="A7" s="193"/>
      <c r="B7" s="196"/>
      <c r="C7" s="196"/>
      <c r="D7" s="201"/>
      <c r="E7" s="202"/>
      <c r="F7" s="64" t="s">
        <v>22</v>
      </c>
      <c r="G7" s="64" t="s">
        <v>23</v>
      </c>
      <c r="H7" s="64" t="s">
        <v>24</v>
      </c>
      <c r="I7" s="64" t="s">
        <v>25</v>
      </c>
      <c r="J7" s="64" t="s">
        <v>24</v>
      </c>
      <c r="K7" s="64" t="s">
        <v>26</v>
      </c>
      <c r="L7" s="64" t="s">
        <v>26</v>
      </c>
      <c r="M7" s="64" t="s">
        <v>25</v>
      </c>
      <c r="N7" s="64" t="s">
        <v>27</v>
      </c>
      <c r="O7" s="64" t="s">
        <v>28</v>
      </c>
      <c r="P7" s="64" t="s">
        <v>29</v>
      </c>
      <c r="Q7" s="64" t="s">
        <v>30</v>
      </c>
      <c r="R7" s="64" t="s">
        <v>22</v>
      </c>
      <c r="S7" s="64" t="s">
        <v>23</v>
      </c>
      <c r="T7" s="64" t="s">
        <v>24</v>
      </c>
      <c r="U7" s="64" t="s">
        <v>25</v>
      </c>
      <c r="V7" s="64" t="s">
        <v>24</v>
      </c>
      <c r="W7" s="64" t="s">
        <v>26</v>
      </c>
      <c r="X7" s="64" t="s">
        <v>26</v>
      </c>
      <c r="Y7" s="64" t="s">
        <v>25</v>
      </c>
      <c r="Z7" s="64" t="s">
        <v>27</v>
      </c>
      <c r="AA7" s="64" t="s">
        <v>28</v>
      </c>
      <c r="AB7" s="64" t="s">
        <v>29</v>
      </c>
      <c r="AC7" s="64" t="s">
        <v>30</v>
      </c>
      <c r="AE7" s="16"/>
    </row>
    <row r="8" spans="1:31" s="2" customFormat="1" ht="45" customHeight="1">
      <c r="A8" s="188" t="s">
        <v>167</v>
      </c>
      <c r="B8" s="185">
        <v>11</v>
      </c>
      <c r="C8" s="182" t="s">
        <v>38</v>
      </c>
      <c r="D8" s="24" t="s">
        <v>65</v>
      </c>
      <c r="E8" s="25"/>
      <c r="F8" s="30">
        <v>16874503.52</v>
      </c>
      <c r="G8" s="30">
        <v>17914482.57</v>
      </c>
      <c r="H8" s="30">
        <v>26115046.379999999</v>
      </c>
      <c r="I8" s="30">
        <v>20747822.579999998</v>
      </c>
      <c r="J8" s="30">
        <v>25068060.710000001</v>
      </c>
      <c r="K8" s="30">
        <v>19274394.960000001</v>
      </c>
      <c r="L8" s="30">
        <v>27109064.43</v>
      </c>
      <c r="M8" s="30">
        <v>19021031.120000001</v>
      </c>
      <c r="N8" s="30">
        <v>33468336.649999999</v>
      </c>
      <c r="O8" s="30">
        <v>19684153.07</v>
      </c>
      <c r="P8" s="30">
        <v>33758981.859999999</v>
      </c>
      <c r="Q8" s="30">
        <v>81884827.980000004</v>
      </c>
      <c r="R8" s="30">
        <v>18324399.539999999</v>
      </c>
      <c r="S8" s="30">
        <v>18523215.550000001</v>
      </c>
      <c r="T8" s="30">
        <v>27098494.469999999</v>
      </c>
      <c r="U8" s="30">
        <v>19126447.07</v>
      </c>
      <c r="V8" s="30">
        <v>22387413.829999998</v>
      </c>
      <c r="W8" s="30">
        <v>19414090.57</v>
      </c>
      <c r="X8" s="30">
        <v>26471649.719999999</v>
      </c>
      <c r="Y8" s="30">
        <v>20378601.73</v>
      </c>
      <c r="Z8" s="43">
        <v>34462128.310000002</v>
      </c>
      <c r="AA8" s="43">
        <v>20447264.449999999</v>
      </c>
      <c r="AB8" s="43">
        <v>34150794.049999997</v>
      </c>
      <c r="AC8" s="43">
        <v>83914969.819999993</v>
      </c>
      <c r="AE8" s="58"/>
    </row>
    <row r="9" spans="1:31" ht="45">
      <c r="A9" s="189"/>
      <c r="B9" s="186"/>
      <c r="C9" s="183"/>
      <c r="D9" s="23" t="s">
        <v>66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43">
        <v>0</v>
      </c>
      <c r="AA9" s="43">
        <v>0</v>
      </c>
      <c r="AB9" s="43">
        <v>0</v>
      </c>
      <c r="AC9" s="43">
        <v>0</v>
      </c>
    </row>
    <row r="10" spans="1:31" ht="56.25">
      <c r="A10" s="189"/>
      <c r="B10" s="186"/>
      <c r="C10" s="183"/>
      <c r="D10" s="23" t="s">
        <v>67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43">
        <v>0</v>
      </c>
      <c r="AA10" s="43">
        <v>0</v>
      </c>
      <c r="AB10" s="43">
        <v>0</v>
      </c>
      <c r="AC10" s="43">
        <v>0</v>
      </c>
    </row>
    <row r="11" spans="1:31" s="2" customFormat="1" ht="56.25">
      <c r="A11" s="189"/>
      <c r="B11" s="186"/>
      <c r="C11" s="183"/>
      <c r="D11" s="24" t="s">
        <v>68</v>
      </c>
      <c r="E11" s="25"/>
      <c r="F11" s="30">
        <v>8201375.0599999996</v>
      </c>
      <c r="G11" s="30">
        <v>8753955.7400000002</v>
      </c>
      <c r="H11" s="30">
        <v>13511281</v>
      </c>
      <c r="I11" s="30">
        <v>10486721.51</v>
      </c>
      <c r="J11" s="30">
        <v>12989558.359999999</v>
      </c>
      <c r="K11" s="30">
        <v>9989808.1799999997</v>
      </c>
      <c r="L11" s="30">
        <v>14289198.390000001</v>
      </c>
      <c r="M11" s="30">
        <v>9961163.5700000003</v>
      </c>
      <c r="N11" s="30">
        <v>16991690.850000001</v>
      </c>
      <c r="O11" s="30">
        <v>9908359.9900000002</v>
      </c>
      <c r="P11" s="30">
        <v>17538926.41</v>
      </c>
      <c r="Q11" s="30">
        <v>42187822.329999998</v>
      </c>
      <c r="R11" s="30">
        <v>9357668.6500000004</v>
      </c>
      <c r="S11" s="30">
        <v>9374100.5999999996</v>
      </c>
      <c r="T11" s="30">
        <v>13587126.27</v>
      </c>
      <c r="U11" s="30">
        <v>9941328.7400000002</v>
      </c>
      <c r="V11" s="30">
        <v>11923827.93</v>
      </c>
      <c r="W11" s="30">
        <v>9628475.8499999996</v>
      </c>
      <c r="X11" s="30">
        <v>13584078.779999999</v>
      </c>
      <c r="Y11" s="30">
        <v>9876914.5999999996</v>
      </c>
      <c r="Z11" s="43">
        <v>17279086.170000002</v>
      </c>
      <c r="AA11" s="43">
        <v>10415250.91</v>
      </c>
      <c r="AB11" s="43">
        <v>17400496.23</v>
      </c>
      <c r="AC11" s="43">
        <v>43316797.420000002</v>
      </c>
      <c r="AE11" s="58"/>
    </row>
    <row r="12" spans="1:31" ht="45">
      <c r="A12" s="189"/>
      <c r="B12" s="186"/>
      <c r="C12" s="183"/>
      <c r="D12" s="23" t="s">
        <v>69</v>
      </c>
      <c r="E12" s="26"/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43">
        <v>0</v>
      </c>
      <c r="AA12" s="43">
        <v>0</v>
      </c>
      <c r="AB12" s="43">
        <v>0</v>
      </c>
      <c r="AC12" s="43">
        <v>0</v>
      </c>
    </row>
    <row r="13" spans="1:31" ht="56.25">
      <c r="A13" s="189"/>
      <c r="B13" s="186"/>
      <c r="C13" s="183"/>
      <c r="D13" s="23" t="s">
        <v>70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43">
        <v>0</v>
      </c>
      <c r="AA13" s="43">
        <v>0</v>
      </c>
      <c r="AB13" s="43">
        <v>0</v>
      </c>
      <c r="AC13" s="43">
        <v>0</v>
      </c>
    </row>
    <row r="14" spans="1:31" s="2" customFormat="1" ht="45">
      <c r="A14" s="189"/>
      <c r="B14" s="186"/>
      <c r="C14" s="183"/>
      <c r="D14" s="24" t="s">
        <v>71</v>
      </c>
      <c r="E14" s="25"/>
      <c r="F14" s="30">
        <v>3242810.41</v>
      </c>
      <c r="G14" s="30">
        <v>3390002.43</v>
      </c>
      <c r="H14" s="30">
        <v>5087793.2300000004</v>
      </c>
      <c r="I14" s="30">
        <v>3965382.16</v>
      </c>
      <c r="J14" s="30">
        <v>4894169.41</v>
      </c>
      <c r="K14" s="30">
        <v>3677769.35</v>
      </c>
      <c r="L14" s="30">
        <v>5212475.26</v>
      </c>
      <c r="M14" s="30">
        <v>3603222.47</v>
      </c>
      <c r="N14" s="30">
        <v>6344451.1799999997</v>
      </c>
      <c r="O14" s="30">
        <v>3678925.17</v>
      </c>
      <c r="P14" s="30">
        <v>6550003.2400000002</v>
      </c>
      <c r="Q14" s="30">
        <v>16225566.029999999</v>
      </c>
      <c r="R14" s="30">
        <v>3571171.2</v>
      </c>
      <c r="S14" s="30">
        <v>4190869.19</v>
      </c>
      <c r="T14" s="30">
        <v>6730658.1900000004</v>
      </c>
      <c r="U14" s="30">
        <v>5143760.3600000003</v>
      </c>
      <c r="V14" s="30">
        <v>7470931.0899999999</v>
      </c>
      <c r="W14" s="30">
        <v>6337302.2199999997</v>
      </c>
      <c r="X14" s="30">
        <v>9514729.4000000004</v>
      </c>
      <c r="Y14" s="30">
        <v>7209389.5700000003</v>
      </c>
      <c r="Z14" s="43">
        <v>13090800.27</v>
      </c>
      <c r="AA14" s="43">
        <v>8911881.25</v>
      </c>
      <c r="AB14" s="43">
        <v>14425516.65</v>
      </c>
      <c r="AC14" s="43">
        <v>38114861.920000002</v>
      </c>
      <c r="AE14" s="58"/>
    </row>
    <row r="15" spans="1:31" ht="45">
      <c r="A15" s="189"/>
      <c r="B15" s="186"/>
      <c r="C15" s="183"/>
      <c r="D15" s="23" t="s">
        <v>72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43">
        <v>0</v>
      </c>
      <c r="AA15" s="43">
        <v>0</v>
      </c>
      <c r="AB15" s="43">
        <v>0</v>
      </c>
      <c r="AC15" s="43">
        <v>0</v>
      </c>
    </row>
    <row r="16" spans="1:31" ht="56.25">
      <c r="A16" s="190"/>
      <c r="B16" s="186"/>
      <c r="C16" s="184"/>
      <c r="D16" s="23" t="s">
        <v>73</v>
      </c>
      <c r="E16" s="26"/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43">
        <v>0</v>
      </c>
      <c r="AA16" s="43">
        <v>0</v>
      </c>
      <c r="AB16" s="43">
        <v>0</v>
      </c>
      <c r="AC16" s="43">
        <v>0</v>
      </c>
    </row>
    <row r="17" spans="1:31" s="2" customFormat="1" ht="45" customHeight="1">
      <c r="A17" s="208" t="s">
        <v>168</v>
      </c>
      <c r="B17" s="186"/>
      <c r="C17" s="182" t="s">
        <v>63</v>
      </c>
      <c r="D17" s="24" t="s">
        <v>74</v>
      </c>
      <c r="E17" s="25"/>
      <c r="F17" s="30">
        <v>1915702.82</v>
      </c>
      <c r="G17" s="30">
        <v>1940563.68</v>
      </c>
      <c r="H17" s="30">
        <v>2765848.98</v>
      </c>
      <c r="I17" s="30">
        <v>2116910.58</v>
      </c>
      <c r="J17" s="30">
        <v>2522542.36</v>
      </c>
      <c r="K17" s="30">
        <v>2519805.85</v>
      </c>
      <c r="L17" s="30">
        <v>2767796.95</v>
      </c>
      <c r="M17" s="30">
        <v>2574098.73</v>
      </c>
      <c r="N17" s="30">
        <v>3512863.34</v>
      </c>
      <c r="O17" s="30">
        <v>1986705.45</v>
      </c>
      <c r="P17" s="30">
        <v>3281335.27</v>
      </c>
      <c r="Q17" s="30">
        <v>8480149.1699999999</v>
      </c>
      <c r="R17" s="30">
        <v>1885156.53</v>
      </c>
      <c r="S17" s="30">
        <v>1918006.81</v>
      </c>
      <c r="T17" s="30">
        <v>2653114.73</v>
      </c>
      <c r="U17" s="30">
        <v>1925215.82</v>
      </c>
      <c r="V17" s="30">
        <v>2123479.4700000002</v>
      </c>
      <c r="W17" s="30">
        <v>1859022.73</v>
      </c>
      <c r="X17" s="30">
        <v>2647417.42</v>
      </c>
      <c r="Y17" s="30">
        <v>1834642.5</v>
      </c>
      <c r="Z17" s="43">
        <v>5743085.2999999998</v>
      </c>
      <c r="AA17" s="43">
        <v>1999199.16</v>
      </c>
      <c r="AB17" s="43">
        <v>3009218.55</v>
      </c>
      <c r="AC17" s="43">
        <v>8389319.5299999993</v>
      </c>
      <c r="AE17" s="58"/>
    </row>
    <row r="18" spans="1:31" ht="45">
      <c r="A18" s="209"/>
      <c r="B18" s="186"/>
      <c r="C18" s="183"/>
      <c r="D18" s="23" t="s">
        <v>75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43">
        <v>0</v>
      </c>
      <c r="AA18" s="43">
        <v>0</v>
      </c>
      <c r="AB18" s="43">
        <v>0</v>
      </c>
      <c r="AC18" s="43">
        <v>0</v>
      </c>
    </row>
    <row r="19" spans="1:31" ht="56.25">
      <c r="A19" s="209"/>
      <c r="B19" s="186"/>
      <c r="C19" s="183"/>
      <c r="D19" s="23" t="s">
        <v>76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43">
        <v>0</v>
      </c>
      <c r="AA19" s="43">
        <v>0</v>
      </c>
      <c r="AB19" s="43">
        <v>0</v>
      </c>
      <c r="AC19" s="43">
        <v>0</v>
      </c>
    </row>
    <row r="20" spans="1:31" s="2" customFormat="1" ht="45">
      <c r="A20" s="209"/>
      <c r="B20" s="186"/>
      <c r="C20" s="183"/>
      <c r="D20" s="24" t="s">
        <v>77</v>
      </c>
      <c r="E20" s="25"/>
      <c r="F20" s="30">
        <v>503744</v>
      </c>
      <c r="G20" s="30">
        <v>529295.81999999995</v>
      </c>
      <c r="H20" s="30">
        <v>792403.26</v>
      </c>
      <c r="I20" s="30">
        <v>591704.96</v>
      </c>
      <c r="J20" s="30">
        <v>736955.9</v>
      </c>
      <c r="K20" s="30">
        <v>562637.43000000005</v>
      </c>
      <c r="L20" s="30">
        <v>805832.28</v>
      </c>
      <c r="M20" s="30">
        <v>553822.6</v>
      </c>
      <c r="N20" s="30">
        <v>947137.47</v>
      </c>
      <c r="O20" s="30">
        <v>564716.13</v>
      </c>
      <c r="P20" s="30">
        <v>883309.27</v>
      </c>
      <c r="Q20" s="30">
        <v>2199182.02</v>
      </c>
      <c r="R20" s="30">
        <v>511296.98</v>
      </c>
      <c r="S20" s="30">
        <v>523463.65</v>
      </c>
      <c r="T20" s="30">
        <v>738194.71</v>
      </c>
      <c r="U20" s="30">
        <v>544406.80000000005</v>
      </c>
      <c r="V20" s="30">
        <v>613822.71999999997</v>
      </c>
      <c r="W20" s="30">
        <v>522886.21</v>
      </c>
      <c r="X20" s="30">
        <v>834509.07</v>
      </c>
      <c r="Y20" s="30">
        <v>546614.28</v>
      </c>
      <c r="Z20" s="43">
        <v>1095023.8999999999</v>
      </c>
      <c r="AA20" s="43">
        <v>610679.68000000005</v>
      </c>
      <c r="AB20" s="43">
        <v>869904.11</v>
      </c>
      <c r="AC20" s="43">
        <v>2593255.5</v>
      </c>
      <c r="AE20" s="58"/>
    </row>
    <row r="21" spans="1:31" ht="45">
      <c r="A21" s="209"/>
      <c r="B21" s="186"/>
      <c r="C21" s="183"/>
      <c r="D21" s="23" t="s">
        <v>78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43">
        <v>0</v>
      </c>
      <c r="AA21" s="43">
        <v>0</v>
      </c>
      <c r="AB21" s="43">
        <v>0</v>
      </c>
      <c r="AC21" s="43">
        <v>0</v>
      </c>
    </row>
    <row r="22" spans="1:31" ht="56.25">
      <c r="A22" s="209"/>
      <c r="B22" s="186"/>
      <c r="C22" s="183"/>
      <c r="D22" s="23" t="s">
        <v>79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43">
        <v>0</v>
      </c>
      <c r="AA22" s="43">
        <v>0</v>
      </c>
      <c r="AB22" s="43">
        <v>0</v>
      </c>
      <c r="AC22" s="43">
        <v>0</v>
      </c>
    </row>
    <row r="23" spans="1:31" s="2" customFormat="1" ht="33.75">
      <c r="A23" s="209"/>
      <c r="B23" s="186"/>
      <c r="C23" s="183"/>
      <c r="D23" s="24" t="s">
        <v>80</v>
      </c>
      <c r="E23" s="25"/>
      <c r="F23" s="30">
        <v>971199</v>
      </c>
      <c r="G23" s="30">
        <v>1017004.29</v>
      </c>
      <c r="H23" s="30">
        <v>1524797.59</v>
      </c>
      <c r="I23" s="30">
        <v>1255374.99</v>
      </c>
      <c r="J23" s="30">
        <v>1562355.71</v>
      </c>
      <c r="K23" s="30">
        <v>1991126.63</v>
      </c>
      <c r="L23" s="30">
        <v>1717472.44</v>
      </c>
      <c r="M23" s="30">
        <v>1701751.2</v>
      </c>
      <c r="N23" s="30">
        <v>2115760.54</v>
      </c>
      <c r="O23" s="30">
        <v>1217047.98</v>
      </c>
      <c r="P23" s="30">
        <v>1958103.5</v>
      </c>
      <c r="Q23" s="30">
        <v>4889555.96</v>
      </c>
      <c r="R23" s="30">
        <v>1103433.8899999999</v>
      </c>
      <c r="S23" s="30">
        <v>1146802.74</v>
      </c>
      <c r="T23" s="30">
        <v>1616087.24</v>
      </c>
      <c r="U23" s="30">
        <v>1157848.6200000001</v>
      </c>
      <c r="V23" s="30">
        <v>1365818.33</v>
      </c>
      <c r="W23" s="30">
        <v>1178541.8600000001</v>
      </c>
      <c r="X23" s="30">
        <v>1671914.45</v>
      </c>
      <c r="Y23" s="30">
        <v>1226946.51</v>
      </c>
      <c r="Z23" s="43">
        <v>3743205.81</v>
      </c>
      <c r="AA23" s="43">
        <v>1279169.01</v>
      </c>
      <c r="AB23" s="43">
        <v>1956406.42</v>
      </c>
      <c r="AC23" s="66">
        <v>5404563.4699999997</v>
      </c>
      <c r="AE23" s="58"/>
    </row>
    <row r="24" spans="1:31" ht="45">
      <c r="A24" s="209"/>
      <c r="B24" s="186"/>
      <c r="C24" s="183"/>
      <c r="D24" s="23" t="s">
        <v>81</v>
      </c>
      <c r="E24" s="26"/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43">
        <v>0</v>
      </c>
      <c r="AA24" s="43">
        <v>0</v>
      </c>
      <c r="AB24" s="43">
        <v>0</v>
      </c>
      <c r="AC24" s="43">
        <v>0</v>
      </c>
    </row>
    <row r="25" spans="1:31" ht="56.25">
      <c r="A25" s="209"/>
      <c r="B25" s="186"/>
      <c r="C25" s="183"/>
      <c r="D25" s="23" t="s">
        <v>82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43">
        <v>0</v>
      </c>
      <c r="AA25" s="43">
        <v>0</v>
      </c>
      <c r="AB25" s="43">
        <v>0</v>
      </c>
      <c r="AC25" s="43">
        <v>0</v>
      </c>
    </row>
    <row r="26" spans="1:31" s="2" customFormat="1" ht="45">
      <c r="A26" s="209"/>
      <c r="B26" s="186"/>
      <c r="C26" s="183"/>
      <c r="D26" s="24" t="s">
        <v>83</v>
      </c>
      <c r="E26" s="25"/>
      <c r="F26" s="30">
        <v>153760.93</v>
      </c>
      <c r="G26" s="30">
        <v>160838.69</v>
      </c>
      <c r="H26" s="30">
        <v>215680.21</v>
      </c>
      <c r="I26" s="30">
        <v>167796.98</v>
      </c>
      <c r="J26" s="30">
        <v>240216.45</v>
      </c>
      <c r="K26" s="30">
        <v>185758.85</v>
      </c>
      <c r="L26" s="30">
        <v>252177.23</v>
      </c>
      <c r="M26" s="30">
        <v>183964.55</v>
      </c>
      <c r="N26" s="30">
        <v>313880.7</v>
      </c>
      <c r="O26" s="30">
        <v>185734.29</v>
      </c>
      <c r="P26" s="30">
        <v>274626.90999999997</v>
      </c>
      <c r="Q26" s="30">
        <v>718795.97</v>
      </c>
      <c r="R26" s="30">
        <v>168690.71</v>
      </c>
      <c r="S26" s="30">
        <v>170527.71</v>
      </c>
      <c r="T26" s="30">
        <v>241773.8</v>
      </c>
      <c r="U26" s="30">
        <v>174663.14</v>
      </c>
      <c r="V26" s="30">
        <v>193772.01</v>
      </c>
      <c r="W26" s="30">
        <v>172858.54</v>
      </c>
      <c r="X26" s="30">
        <v>243758.7</v>
      </c>
      <c r="Y26" s="30">
        <v>175695.38</v>
      </c>
      <c r="Z26" s="43">
        <v>303922.71000000002</v>
      </c>
      <c r="AA26" s="43">
        <v>187743.2</v>
      </c>
      <c r="AB26" s="43">
        <v>267507.59999999998</v>
      </c>
      <c r="AC26" s="43">
        <v>838376.32</v>
      </c>
      <c r="AE26" s="58"/>
    </row>
    <row r="27" spans="1:31" ht="45">
      <c r="A27" s="209"/>
      <c r="B27" s="186"/>
      <c r="C27" s="183"/>
      <c r="D27" s="23" t="s">
        <v>84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43">
        <v>0</v>
      </c>
      <c r="AA27" s="43">
        <v>0</v>
      </c>
      <c r="AB27" s="43">
        <v>0</v>
      </c>
      <c r="AC27" s="43">
        <v>0</v>
      </c>
    </row>
    <row r="28" spans="1:31" ht="67.5">
      <c r="A28" s="209"/>
      <c r="B28" s="186"/>
      <c r="C28" s="183"/>
      <c r="D28" s="23" t="s">
        <v>85</v>
      </c>
      <c r="E28" s="26"/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43">
        <v>0</v>
      </c>
      <c r="AA28" s="43">
        <v>0</v>
      </c>
      <c r="AB28" s="43">
        <v>0</v>
      </c>
      <c r="AC28" s="43">
        <v>0</v>
      </c>
    </row>
    <row r="29" spans="1:31" s="2" customFormat="1" ht="45">
      <c r="A29" s="209"/>
      <c r="B29" s="186"/>
      <c r="C29" s="183"/>
      <c r="D29" s="24" t="s">
        <v>86</v>
      </c>
      <c r="E29" s="25"/>
      <c r="F29" s="30">
        <v>2220433.31</v>
      </c>
      <c r="G29" s="30">
        <v>2217431.52</v>
      </c>
      <c r="H29" s="30">
        <v>3277551.88</v>
      </c>
      <c r="I29" s="30">
        <v>2627572.2200000002</v>
      </c>
      <c r="J29" s="30">
        <v>3111796.21</v>
      </c>
      <c r="K29" s="30">
        <v>2395098.27</v>
      </c>
      <c r="L29" s="30">
        <v>3372335.1</v>
      </c>
      <c r="M29" s="30">
        <v>2362978.77</v>
      </c>
      <c r="N29" s="30">
        <v>4314487.9000000004</v>
      </c>
      <c r="O29" s="30">
        <v>2475235.9</v>
      </c>
      <c r="P29" s="30">
        <v>4178375.72</v>
      </c>
      <c r="Q29" s="30">
        <v>10558884.08</v>
      </c>
      <c r="R29" s="30">
        <v>2442249.48</v>
      </c>
      <c r="S29" s="30">
        <v>2467116.7200000002</v>
      </c>
      <c r="T29" s="30">
        <v>3476618.41</v>
      </c>
      <c r="U29" s="30">
        <v>2437807.79</v>
      </c>
      <c r="V29" s="30">
        <v>2758141.5</v>
      </c>
      <c r="W29" s="30">
        <v>2438822.1800000002</v>
      </c>
      <c r="X29" s="30">
        <v>3355636.01</v>
      </c>
      <c r="Y29" s="30">
        <v>2459293.4</v>
      </c>
      <c r="Z29" s="43">
        <v>4402433.29</v>
      </c>
      <c r="AA29" s="43">
        <v>2640312.36</v>
      </c>
      <c r="AB29" s="43">
        <v>4183610.01</v>
      </c>
      <c r="AC29" s="43">
        <v>10844032.439999999</v>
      </c>
      <c r="AE29" s="58"/>
    </row>
    <row r="30" spans="1:31" ht="56.25">
      <c r="A30" s="209"/>
      <c r="B30" s="186"/>
      <c r="C30" s="183"/>
      <c r="D30" s="23" t="s">
        <v>87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43">
        <v>0</v>
      </c>
      <c r="AA30" s="43">
        <v>0</v>
      </c>
      <c r="AB30" s="43">
        <v>0</v>
      </c>
      <c r="AC30" s="43">
        <v>0</v>
      </c>
    </row>
    <row r="31" spans="1:31" ht="67.5">
      <c r="A31" s="209"/>
      <c r="B31" s="186"/>
      <c r="C31" s="183"/>
      <c r="D31" s="23" t="s">
        <v>88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43">
        <v>0</v>
      </c>
      <c r="AA31" s="43">
        <v>0</v>
      </c>
      <c r="AB31" s="43">
        <v>0</v>
      </c>
      <c r="AC31" s="43">
        <v>0</v>
      </c>
    </row>
    <row r="32" spans="1:31" s="2" customFormat="1" ht="45">
      <c r="A32" s="209"/>
      <c r="B32" s="186"/>
      <c r="C32" s="183"/>
      <c r="D32" s="24" t="s">
        <v>89</v>
      </c>
      <c r="E32" s="25"/>
      <c r="F32" s="30">
        <v>633666.73</v>
      </c>
      <c r="G32" s="30">
        <v>658104.54</v>
      </c>
      <c r="H32" s="30">
        <v>969784.27</v>
      </c>
      <c r="I32" s="30">
        <v>875734.27</v>
      </c>
      <c r="J32" s="30">
        <v>1042943.2</v>
      </c>
      <c r="K32" s="30">
        <v>843219.82</v>
      </c>
      <c r="L32" s="30">
        <v>1212158.33</v>
      </c>
      <c r="M32" s="30">
        <v>846055.68</v>
      </c>
      <c r="N32" s="30">
        <v>1533758.43</v>
      </c>
      <c r="O32" s="30">
        <v>862541.35</v>
      </c>
      <c r="P32" s="30">
        <v>1406106.69</v>
      </c>
      <c r="Q32" s="30">
        <v>3572466</v>
      </c>
      <c r="R32" s="30">
        <v>839999.33</v>
      </c>
      <c r="S32" s="30">
        <v>849859.57</v>
      </c>
      <c r="T32" s="30">
        <v>1218166.78</v>
      </c>
      <c r="U32" s="30">
        <v>907687.08</v>
      </c>
      <c r="V32" s="30">
        <v>935348.34</v>
      </c>
      <c r="W32" s="30">
        <v>846732.57</v>
      </c>
      <c r="X32" s="30">
        <v>1174033.72</v>
      </c>
      <c r="Y32" s="30">
        <v>871601.67</v>
      </c>
      <c r="Z32" s="43">
        <v>1495215.82</v>
      </c>
      <c r="AA32" s="43">
        <v>962303.96</v>
      </c>
      <c r="AB32" s="43">
        <v>1414479.19</v>
      </c>
      <c r="AC32" s="43">
        <v>3480129.42</v>
      </c>
      <c r="AE32" s="58"/>
    </row>
    <row r="33" spans="1:31" ht="56.25">
      <c r="A33" s="209"/>
      <c r="B33" s="186"/>
      <c r="C33" s="183"/>
      <c r="D33" s="23" t="s">
        <v>90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43">
        <v>0</v>
      </c>
      <c r="AA33" s="43">
        <v>0</v>
      </c>
      <c r="AB33" s="43">
        <v>0</v>
      </c>
      <c r="AC33" s="43">
        <v>0</v>
      </c>
    </row>
    <row r="34" spans="1:31" ht="67.5">
      <c r="A34" s="209"/>
      <c r="B34" s="186"/>
      <c r="C34" s="183"/>
      <c r="D34" s="23" t="s">
        <v>91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43">
        <v>0</v>
      </c>
      <c r="AA34" s="43">
        <v>0</v>
      </c>
      <c r="AB34" s="43">
        <v>0</v>
      </c>
      <c r="AC34" s="43">
        <v>0</v>
      </c>
    </row>
    <row r="35" spans="1:31" s="2" customFormat="1" ht="56.25">
      <c r="A35" s="209"/>
      <c r="B35" s="186"/>
      <c r="C35" s="183"/>
      <c r="D35" s="24" t="s">
        <v>92</v>
      </c>
      <c r="E35" s="25"/>
      <c r="F35" s="30">
        <v>1274072.99</v>
      </c>
      <c r="G35" s="30">
        <v>1301088.42</v>
      </c>
      <c r="H35" s="30">
        <v>1858091.26</v>
      </c>
      <c r="I35" s="30">
        <v>1371304.19</v>
      </c>
      <c r="J35" s="30">
        <v>1698078.22</v>
      </c>
      <c r="K35" s="30">
        <v>1337909.07</v>
      </c>
      <c r="L35" s="30">
        <v>1915214.67</v>
      </c>
      <c r="M35" s="30">
        <v>1332178.96</v>
      </c>
      <c r="N35" s="30">
        <v>2382066.5099999998</v>
      </c>
      <c r="O35" s="30">
        <v>1401120.61</v>
      </c>
      <c r="P35" s="30">
        <v>2195432.35</v>
      </c>
      <c r="Q35" s="30">
        <v>5735283.9000000004</v>
      </c>
      <c r="R35" s="30">
        <v>1292954.3999999999</v>
      </c>
      <c r="S35" s="30">
        <v>1312784.24</v>
      </c>
      <c r="T35" s="30">
        <v>1860113.77</v>
      </c>
      <c r="U35" s="30">
        <v>1351459.16</v>
      </c>
      <c r="V35" s="30">
        <v>1515557.49</v>
      </c>
      <c r="W35" s="30">
        <v>1362537.58</v>
      </c>
      <c r="X35" s="30">
        <v>1861068.79</v>
      </c>
      <c r="Y35" s="30">
        <v>1347271.54</v>
      </c>
      <c r="Z35" s="43">
        <v>3648933.43</v>
      </c>
      <c r="AA35" s="43">
        <v>1417060.05</v>
      </c>
      <c r="AB35" s="43">
        <v>2149600.13</v>
      </c>
      <c r="AC35" s="43">
        <v>5351812.53</v>
      </c>
      <c r="AE35" s="58"/>
    </row>
    <row r="36" spans="1:31" ht="45">
      <c r="A36" s="209"/>
      <c r="B36" s="186"/>
      <c r="C36" s="183"/>
      <c r="D36" s="23" t="s">
        <v>93</v>
      </c>
      <c r="E36" s="26"/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43">
        <v>0</v>
      </c>
      <c r="AA36" s="43">
        <v>0</v>
      </c>
      <c r="AB36" s="43">
        <v>0</v>
      </c>
      <c r="AC36" s="43">
        <v>0</v>
      </c>
    </row>
    <row r="37" spans="1:31" ht="67.5">
      <c r="A37" s="209"/>
      <c r="B37" s="186"/>
      <c r="C37" s="183"/>
      <c r="D37" s="23" t="s">
        <v>94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43">
        <v>0</v>
      </c>
      <c r="AA37" s="43">
        <v>0</v>
      </c>
      <c r="AB37" s="43">
        <v>0</v>
      </c>
      <c r="AC37" s="43">
        <v>0</v>
      </c>
    </row>
    <row r="38" spans="1:31" s="2" customFormat="1" ht="33.75">
      <c r="A38" s="209"/>
      <c r="B38" s="186"/>
      <c r="C38" s="183"/>
      <c r="D38" s="24" t="s">
        <v>95</v>
      </c>
      <c r="E38" s="25"/>
      <c r="F38" s="30">
        <v>430631.36</v>
      </c>
      <c r="G38" s="30">
        <v>443747.2</v>
      </c>
      <c r="H38" s="30">
        <v>670910.25</v>
      </c>
      <c r="I38" s="30">
        <v>505009.98</v>
      </c>
      <c r="J38" s="30">
        <v>611803.86</v>
      </c>
      <c r="K38" s="30">
        <v>496966.66</v>
      </c>
      <c r="L38" s="30">
        <v>683458.97</v>
      </c>
      <c r="M38" s="30">
        <v>445686.44</v>
      </c>
      <c r="N38" s="30">
        <v>822415.01</v>
      </c>
      <c r="O38" s="30">
        <v>474733.38</v>
      </c>
      <c r="P38" s="30">
        <v>777934.95</v>
      </c>
      <c r="Q38" s="30">
        <v>1946981.72</v>
      </c>
      <c r="R38" s="30">
        <v>549558.4</v>
      </c>
      <c r="S38" s="30">
        <v>474692.34</v>
      </c>
      <c r="T38" s="30">
        <v>657888.97</v>
      </c>
      <c r="U38" s="30">
        <v>481195.91</v>
      </c>
      <c r="V38" s="30">
        <v>529415.19999999995</v>
      </c>
      <c r="W38" s="30">
        <v>489782.59</v>
      </c>
      <c r="X38" s="30">
        <v>672554</v>
      </c>
      <c r="Y38" s="30">
        <v>528272.24</v>
      </c>
      <c r="Z38" s="43">
        <v>901461.11</v>
      </c>
      <c r="AA38" s="43">
        <v>529408.67000000004</v>
      </c>
      <c r="AB38" s="43">
        <v>853073.26</v>
      </c>
      <c r="AC38" s="43">
        <v>2112335.4300000002</v>
      </c>
      <c r="AE38" s="58"/>
    </row>
    <row r="39" spans="1:31" ht="45">
      <c r="A39" s="209"/>
      <c r="B39" s="186"/>
      <c r="C39" s="183"/>
      <c r="D39" s="23" t="s">
        <v>96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43">
        <v>0</v>
      </c>
      <c r="AA39" s="43">
        <v>0</v>
      </c>
      <c r="AB39" s="43">
        <v>0</v>
      </c>
      <c r="AC39" s="43">
        <v>0</v>
      </c>
    </row>
    <row r="40" spans="1:31" ht="56.25">
      <c r="A40" s="209"/>
      <c r="B40" s="186"/>
      <c r="C40" s="183"/>
      <c r="D40" s="23" t="s">
        <v>97</v>
      </c>
      <c r="E40" s="26"/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43">
        <v>0</v>
      </c>
      <c r="AA40" s="43">
        <v>0</v>
      </c>
      <c r="AB40" s="43">
        <v>0</v>
      </c>
      <c r="AC40" s="43">
        <v>0</v>
      </c>
    </row>
    <row r="41" spans="1:31" s="2" customFormat="1" ht="45">
      <c r="A41" s="209"/>
      <c r="B41" s="186"/>
      <c r="C41" s="183"/>
      <c r="D41" s="24" t="s">
        <v>98</v>
      </c>
      <c r="E41" s="25"/>
      <c r="F41" s="30">
        <v>1091809.6399999999</v>
      </c>
      <c r="G41" s="30">
        <v>1320583.46</v>
      </c>
      <c r="H41" s="30">
        <v>1800815.77</v>
      </c>
      <c r="I41" s="30">
        <v>1350457.1</v>
      </c>
      <c r="J41" s="30">
        <v>1729620.96</v>
      </c>
      <c r="K41" s="30">
        <v>1360658.69</v>
      </c>
      <c r="L41" s="30">
        <v>1964909.46</v>
      </c>
      <c r="M41" s="30">
        <v>1344990.65</v>
      </c>
      <c r="N41" s="30">
        <v>2385127.2200000002</v>
      </c>
      <c r="O41" s="30">
        <v>1424174.71</v>
      </c>
      <c r="P41" s="30">
        <v>2168193.42</v>
      </c>
      <c r="Q41" s="30">
        <v>6142976.9500000002</v>
      </c>
      <c r="R41" s="30">
        <v>1290481.95</v>
      </c>
      <c r="S41" s="30">
        <v>1343678.88</v>
      </c>
      <c r="T41" s="30">
        <v>1877474.4</v>
      </c>
      <c r="U41" s="30">
        <v>1336439.3799999999</v>
      </c>
      <c r="V41" s="30">
        <v>1427796.26</v>
      </c>
      <c r="W41" s="30">
        <v>1307355.68</v>
      </c>
      <c r="X41" s="30">
        <v>1822291.12</v>
      </c>
      <c r="Y41" s="30">
        <v>1484543.1</v>
      </c>
      <c r="Z41" s="43">
        <v>2363443.0099999998</v>
      </c>
      <c r="AA41" s="43">
        <v>1878768.11</v>
      </c>
      <c r="AB41" s="43">
        <v>2185630.81</v>
      </c>
      <c r="AC41" s="43">
        <v>4563690.0999999996</v>
      </c>
      <c r="AE41" s="58"/>
    </row>
    <row r="42" spans="1:31" ht="56.25">
      <c r="A42" s="209"/>
      <c r="B42" s="186"/>
      <c r="C42" s="183"/>
      <c r="D42" s="23" t="s">
        <v>99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30">
        <v>0</v>
      </c>
      <c r="X42" s="30">
        <v>0</v>
      </c>
      <c r="Y42" s="30">
        <v>0</v>
      </c>
      <c r="Z42" s="43">
        <v>0</v>
      </c>
      <c r="AA42" s="43">
        <v>0</v>
      </c>
      <c r="AB42" s="43">
        <v>0</v>
      </c>
      <c r="AC42" s="43">
        <v>0</v>
      </c>
    </row>
    <row r="43" spans="1:31" ht="67.5">
      <c r="A43" s="209"/>
      <c r="B43" s="186"/>
      <c r="C43" s="183"/>
      <c r="D43" s="23" t="s">
        <v>100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43">
        <v>0</v>
      </c>
      <c r="AA43" s="43">
        <v>0</v>
      </c>
      <c r="AB43" s="43">
        <v>0</v>
      </c>
      <c r="AC43" s="43">
        <v>0</v>
      </c>
    </row>
    <row r="44" spans="1:31" s="2" customFormat="1" ht="45">
      <c r="A44" s="209"/>
      <c r="B44" s="186"/>
      <c r="C44" s="183"/>
      <c r="D44" s="24" t="s">
        <v>101</v>
      </c>
      <c r="E44" s="25"/>
      <c r="F44" s="30">
        <v>157608.6</v>
      </c>
      <c r="G44" s="30">
        <v>162605.37</v>
      </c>
      <c r="H44" s="30">
        <v>268014.90000000002</v>
      </c>
      <c r="I44" s="30">
        <v>252108.53</v>
      </c>
      <c r="J44" s="30">
        <v>276444.21999999997</v>
      </c>
      <c r="K44" s="30">
        <v>217385.67</v>
      </c>
      <c r="L44" s="30">
        <v>316265.46000000002</v>
      </c>
      <c r="M44" s="30">
        <v>217132.74</v>
      </c>
      <c r="N44" s="30">
        <v>398813.03</v>
      </c>
      <c r="O44" s="30">
        <v>218096.03</v>
      </c>
      <c r="P44" s="30">
        <v>350991</v>
      </c>
      <c r="Q44" s="30">
        <v>908764.1</v>
      </c>
      <c r="R44" s="30">
        <v>213462.93</v>
      </c>
      <c r="S44" s="30">
        <v>217197.59</v>
      </c>
      <c r="T44" s="30">
        <v>309867.59000000003</v>
      </c>
      <c r="U44" s="30">
        <v>224202.64</v>
      </c>
      <c r="V44" s="30">
        <v>250027.79</v>
      </c>
      <c r="W44" s="30">
        <v>226698.26</v>
      </c>
      <c r="X44" s="30">
        <v>316983.59000000003</v>
      </c>
      <c r="Y44" s="30">
        <v>228126.52</v>
      </c>
      <c r="Z44" s="43">
        <v>399504.86</v>
      </c>
      <c r="AA44" s="43">
        <v>242800.62</v>
      </c>
      <c r="AB44" s="43">
        <v>366582.42</v>
      </c>
      <c r="AC44" s="43">
        <v>1102401.67</v>
      </c>
      <c r="AE44" s="58"/>
    </row>
    <row r="45" spans="1:31" ht="45">
      <c r="A45" s="209"/>
      <c r="B45" s="186"/>
      <c r="C45" s="183"/>
      <c r="D45" s="23" t="s">
        <v>102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43">
        <v>0</v>
      </c>
      <c r="AA45" s="43">
        <v>0</v>
      </c>
      <c r="AB45" s="43">
        <v>0</v>
      </c>
      <c r="AC45" s="43">
        <v>0</v>
      </c>
    </row>
    <row r="46" spans="1:31" ht="67.5">
      <c r="A46" s="209"/>
      <c r="B46" s="186"/>
      <c r="C46" s="183"/>
      <c r="D46" s="23" t="s">
        <v>103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43">
        <v>0</v>
      </c>
      <c r="AA46" s="43">
        <v>0</v>
      </c>
      <c r="AB46" s="43">
        <v>0</v>
      </c>
      <c r="AC46" s="43">
        <v>0</v>
      </c>
    </row>
    <row r="47" spans="1:31" s="2" customFormat="1" ht="45">
      <c r="A47" s="209"/>
      <c r="B47" s="186"/>
      <c r="C47" s="183"/>
      <c r="D47" s="24" t="s">
        <v>104</v>
      </c>
      <c r="E47" s="25"/>
      <c r="F47" s="30">
        <v>768643.97</v>
      </c>
      <c r="G47" s="30">
        <v>788302.44</v>
      </c>
      <c r="H47" s="30">
        <v>1207387.9099999999</v>
      </c>
      <c r="I47" s="30">
        <v>937101.13</v>
      </c>
      <c r="J47" s="30">
        <v>1210987.95</v>
      </c>
      <c r="K47" s="30">
        <v>944993.47</v>
      </c>
      <c r="L47" s="30">
        <v>1319207.98</v>
      </c>
      <c r="M47" s="30">
        <v>915309.45</v>
      </c>
      <c r="N47" s="30">
        <v>1636936.26</v>
      </c>
      <c r="O47" s="30">
        <v>973192.71</v>
      </c>
      <c r="P47" s="30">
        <v>1580111.45</v>
      </c>
      <c r="Q47" s="30">
        <v>4041463.48</v>
      </c>
      <c r="R47" s="30">
        <v>958736.12</v>
      </c>
      <c r="S47" s="30">
        <v>976768.36</v>
      </c>
      <c r="T47" s="30">
        <v>1378489.66</v>
      </c>
      <c r="U47" s="30">
        <v>797274.51</v>
      </c>
      <c r="V47" s="30">
        <v>585211.93999999994</v>
      </c>
      <c r="W47" s="30">
        <v>565392.88</v>
      </c>
      <c r="X47" s="30">
        <v>718003.6</v>
      </c>
      <c r="Y47" s="30">
        <v>913411.98</v>
      </c>
      <c r="Z47" s="43">
        <v>971454.05</v>
      </c>
      <c r="AA47" s="43">
        <v>678642.12</v>
      </c>
      <c r="AB47" s="43">
        <v>927327.09</v>
      </c>
      <c r="AC47" s="43">
        <v>2637297.8199999998</v>
      </c>
      <c r="AE47" s="58"/>
    </row>
    <row r="48" spans="1:31" ht="45">
      <c r="A48" s="209"/>
      <c r="B48" s="186"/>
      <c r="C48" s="183"/>
      <c r="D48" s="23" t="s">
        <v>105</v>
      </c>
      <c r="E48" s="26"/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43">
        <v>0</v>
      </c>
      <c r="AA48" s="43">
        <v>0</v>
      </c>
      <c r="AB48" s="43">
        <v>0</v>
      </c>
      <c r="AC48" s="43">
        <v>0</v>
      </c>
    </row>
    <row r="49" spans="1:31" ht="56.25">
      <c r="A49" s="209"/>
      <c r="B49" s="186"/>
      <c r="C49" s="183"/>
      <c r="D49" s="23" t="s">
        <v>106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43">
        <v>0</v>
      </c>
      <c r="AA49" s="43">
        <v>0</v>
      </c>
      <c r="AB49" s="43">
        <v>0</v>
      </c>
      <c r="AC49" s="43">
        <v>0</v>
      </c>
    </row>
    <row r="50" spans="1:31" s="2" customFormat="1" ht="33.75">
      <c r="A50" s="209"/>
      <c r="B50" s="186"/>
      <c r="C50" s="183"/>
      <c r="D50" s="24" t="s">
        <v>107</v>
      </c>
      <c r="E50" s="25"/>
      <c r="F50" s="30">
        <v>156132.29999999999</v>
      </c>
      <c r="G50" s="30">
        <v>160432.01999999999</v>
      </c>
      <c r="H50" s="30">
        <v>238691.63</v>
      </c>
      <c r="I50" s="30">
        <v>234462.69</v>
      </c>
      <c r="J50" s="30">
        <v>244445.18</v>
      </c>
      <c r="K50" s="30">
        <v>207515.96</v>
      </c>
      <c r="L50" s="30">
        <v>276211.68</v>
      </c>
      <c r="M50" s="30">
        <v>217514.56</v>
      </c>
      <c r="N50" s="30">
        <v>359483.81</v>
      </c>
      <c r="O50" s="30">
        <v>224038.3</v>
      </c>
      <c r="P50" s="30">
        <v>317339.82</v>
      </c>
      <c r="Q50" s="30">
        <v>787941.29</v>
      </c>
      <c r="R50" s="30">
        <v>208617.97</v>
      </c>
      <c r="S50" s="30">
        <v>199940.92</v>
      </c>
      <c r="T50" s="30">
        <v>280779.37</v>
      </c>
      <c r="U50" s="30">
        <v>197563.95</v>
      </c>
      <c r="V50" s="30">
        <v>266414.15000000002</v>
      </c>
      <c r="W50" s="30">
        <v>209253.16</v>
      </c>
      <c r="X50" s="30">
        <v>293290.89</v>
      </c>
      <c r="Y50" s="30">
        <v>224463.73</v>
      </c>
      <c r="Z50" s="43">
        <v>394068.03</v>
      </c>
      <c r="AA50" s="43">
        <v>241741.52</v>
      </c>
      <c r="AB50" s="43">
        <v>327334.88</v>
      </c>
      <c r="AC50" s="43">
        <v>998156.32</v>
      </c>
      <c r="AE50" s="58"/>
    </row>
    <row r="51" spans="1:31" ht="101.25">
      <c r="A51" s="209"/>
      <c r="B51" s="186"/>
      <c r="C51" s="183"/>
      <c r="D51" s="23" t="s">
        <v>108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43">
        <v>0</v>
      </c>
      <c r="AA51" s="43">
        <v>0</v>
      </c>
      <c r="AB51" s="43">
        <v>0</v>
      </c>
      <c r="AC51" s="43">
        <v>0</v>
      </c>
    </row>
    <row r="52" spans="1:31" s="2" customFormat="1" ht="33.75">
      <c r="A52" s="209"/>
      <c r="B52" s="186"/>
      <c r="C52" s="183"/>
      <c r="D52" s="24" t="s">
        <v>109</v>
      </c>
      <c r="E52" s="25"/>
      <c r="F52" s="30">
        <v>2214751.2799999998</v>
      </c>
      <c r="G52" s="30">
        <v>2217835.64</v>
      </c>
      <c r="H52" s="30">
        <v>3245221.59</v>
      </c>
      <c r="I52" s="30">
        <v>2610676.08</v>
      </c>
      <c r="J52" s="30">
        <v>3169251.12</v>
      </c>
      <c r="K52" s="30">
        <v>2385292.38</v>
      </c>
      <c r="L52" s="30">
        <v>3399955.39</v>
      </c>
      <c r="M52" s="30">
        <v>2375791.83</v>
      </c>
      <c r="N52" s="30">
        <v>4195792.38</v>
      </c>
      <c r="O52" s="30">
        <v>2458253.88</v>
      </c>
      <c r="P52" s="30">
        <v>4068069.1</v>
      </c>
      <c r="Q52" s="30">
        <v>9952034.5600000005</v>
      </c>
      <c r="R52" s="30">
        <v>2342295.9</v>
      </c>
      <c r="S52" s="30">
        <v>2321730.59</v>
      </c>
      <c r="T52" s="30">
        <v>3304691.62</v>
      </c>
      <c r="U52" s="30">
        <v>2410564.88</v>
      </c>
      <c r="V52" s="30">
        <v>2694330.83</v>
      </c>
      <c r="W52" s="30">
        <v>2407297.21</v>
      </c>
      <c r="X52" s="30">
        <v>3177538.33</v>
      </c>
      <c r="Y52" s="30">
        <v>2371518.04</v>
      </c>
      <c r="Z52" s="43">
        <v>4270114.54</v>
      </c>
      <c r="AA52" s="43">
        <v>2565091.75</v>
      </c>
      <c r="AB52" s="43">
        <v>3986336.42</v>
      </c>
      <c r="AC52" s="43">
        <v>10324020.210000001</v>
      </c>
      <c r="AE52" s="58"/>
    </row>
    <row r="53" spans="1:31" ht="45">
      <c r="A53" s="209"/>
      <c r="B53" s="186"/>
      <c r="C53" s="183"/>
      <c r="D53" s="23" t="s">
        <v>110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43">
        <v>0</v>
      </c>
      <c r="AA53" s="43">
        <v>0</v>
      </c>
      <c r="AB53" s="43">
        <v>0</v>
      </c>
      <c r="AC53" s="43">
        <v>0</v>
      </c>
    </row>
    <row r="54" spans="1:31" ht="56.25">
      <c r="A54" s="209"/>
      <c r="B54" s="186"/>
      <c r="C54" s="183"/>
      <c r="D54" s="23" t="s">
        <v>111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43">
        <v>0</v>
      </c>
      <c r="AA54" s="43">
        <v>0</v>
      </c>
      <c r="AB54" s="43">
        <v>0</v>
      </c>
      <c r="AC54" s="43">
        <v>0</v>
      </c>
    </row>
    <row r="55" spans="1:31" s="2" customFormat="1" ht="33.75">
      <c r="A55" s="209"/>
      <c r="B55" s="186"/>
      <c r="C55" s="183"/>
      <c r="D55" s="24" t="s">
        <v>112</v>
      </c>
      <c r="E55" s="25"/>
      <c r="F55" s="30">
        <v>917653</v>
      </c>
      <c r="G55" s="30">
        <v>946581.52</v>
      </c>
      <c r="H55" s="30">
        <v>1337192.8999999999</v>
      </c>
      <c r="I55" s="30">
        <v>1031214.66</v>
      </c>
      <c r="J55" s="30">
        <v>1278807.3799999999</v>
      </c>
      <c r="K55" s="30">
        <v>985800.79</v>
      </c>
      <c r="L55" s="30">
        <v>1360385.47</v>
      </c>
      <c r="M55" s="30">
        <v>961251.67</v>
      </c>
      <c r="N55" s="30">
        <v>1744438.64</v>
      </c>
      <c r="O55" s="30">
        <v>1026753.29</v>
      </c>
      <c r="P55" s="30">
        <v>1687626.21</v>
      </c>
      <c r="Q55" s="30">
        <v>4449037.34</v>
      </c>
      <c r="R55" s="30">
        <v>998125.52</v>
      </c>
      <c r="S55" s="30">
        <v>998980.34</v>
      </c>
      <c r="T55" s="30">
        <v>1440075.16</v>
      </c>
      <c r="U55" s="30">
        <v>1040048.55</v>
      </c>
      <c r="V55" s="30">
        <v>1144914.74</v>
      </c>
      <c r="W55" s="30">
        <v>1024016.63</v>
      </c>
      <c r="X55" s="30">
        <v>1403805.37</v>
      </c>
      <c r="Y55" s="30">
        <v>1024975.83</v>
      </c>
      <c r="Z55" s="43">
        <v>1893607.19</v>
      </c>
      <c r="AA55" s="43">
        <v>1213532.46</v>
      </c>
      <c r="AB55" s="43">
        <v>1791258.7</v>
      </c>
      <c r="AC55" s="43">
        <v>4401447.3099999996</v>
      </c>
      <c r="AE55" s="58"/>
    </row>
    <row r="56" spans="1:31" ht="45">
      <c r="A56" s="209"/>
      <c r="B56" s="186"/>
      <c r="C56" s="183"/>
      <c r="D56" s="23" t="s">
        <v>113</v>
      </c>
      <c r="E56" s="26"/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43">
        <v>0</v>
      </c>
      <c r="AA56" s="43">
        <v>0</v>
      </c>
      <c r="AB56" s="43">
        <v>0</v>
      </c>
      <c r="AC56" s="43">
        <v>0</v>
      </c>
    </row>
    <row r="57" spans="1:31" ht="67.5">
      <c r="A57" s="209"/>
      <c r="B57" s="186"/>
      <c r="C57" s="183"/>
      <c r="D57" s="23" t="s">
        <v>114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43">
        <v>0</v>
      </c>
      <c r="AA57" s="43">
        <v>0</v>
      </c>
      <c r="AB57" s="43">
        <v>0</v>
      </c>
      <c r="AC57" s="43">
        <v>0</v>
      </c>
    </row>
    <row r="58" spans="1:31" s="2" customFormat="1" ht="45">
      <c r="A58" s="209"/>
      <c r="B58" s="186"/>
      <c r="C58" s="183"/>
      <c r="D58" s="24" t="s">
        <v>115</v>
      </c>
      <c r="E58" s="25"/>
      <c r="F58" s="30">
        <v>221016</v>
      </c>
      <c r="G58" s="30">
        <v>233460.12</v>
      </c>
      <c r="H58" s="30">
        <v>400815.91</v>
      </c>
      <c r="I58" s="30">
        <v>341868.65</v>
      </c>
      <c r="J58" s="30">
        <v>408691.62</v>
      </c>
      <c r="K58" s="30">
        <v>312640.3</v>
      </c>
      <c r="L58" s="30">
        <v>461687.84</v>
      </c>
      <c r="M58" s="30">
        <v>325423.7</v>
      </c>
      <c r="N58" s="30">
        <v>550523.06000000006</v>
      </c>
      <c r="O58" s="30">
        <v>339595.68</v>
      </c>
      <c r="P58" s="30">
        <v>549031.89</v>
      </c>
      <c r="Q58" s="30">
        <v>1243350.18</v>
      </c>
      <c r="R58" s="30">
        <v>268938.07</v>
      </c>
      <c r="S58" s="30">
        <v>273122.24</v>
      </c>
      <c r="T58" s="30">
        <v>392745.11</v>
      </c>
      <c r="U58" s="30">
        <v>281756.81</v>
      </c>
      <c r="V58" s="30">
        <v>322038.25</v>
      </c>
      <c r="W58" s="30">
        <v>261603.53</v>
      </c>
      <c r="X58" s="30">
        <v>352896.59</v>
      </c>
      <c r="Y58" s="30">
        <v>290677.94</v>
      </c>
      <c r="Z58" s="43">
        <v>504638.91</v>
      </c>
      <c r="AA58" s="43">
        <v>298067.49</v>
      </c>
      <c r="AB58" s="43">
        <v>484817.5</v>
      </c>
      <c r="AC58" s="43">
        <v>1162121.44</v>
      </c>
      <c r="AE58" s="58"/>
    </row>
    <row r="59" spans="1:31" ht="45">
      <c r="A59" s="209"/>
      <c r="B59" s="186"/>
      <c r="C59" s="183"/>
      <c r="D59" s="23" t="s">
        <v>116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43">
        <v>0</v>
      </c>
      <c r="AA59" s="43">
        <v>0</v>
      </c>
      <c r="AB59" s="43">
        <v>0</v>
      </c>
      <c r="AC59" s="43">
        <v>0</v>
      </c>
    </row>
    <row r="60" spans="1:31" ht="56.25">
      <c r="A60" s="209"/>
      <c r="B60" s="186"/>
      <c r="C60" s="183"/>
      <c r="D60" s="23" t="s">
        <v>117</v>
      </c>
      <c r="E60" s="26"/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43">
        <v>0</v>
      </c>
      <c r="AA60" s="43">
        <v>0</v>
      </c>
      <c r="AB60" s="43">
        <v>0</v>
      </c>
      <c r="AC60" s="43">
        <v>0</v>
      </c>
    </row>
    <row r="61" spans="1:31" s="2" customFormat="1" ht="22.5">
      <c r="A61" s="209"/>
      <c r="B61" s="186"/>
      <c r="C61" s="183"/>
      <c r="D61" s="24" t="s">
        <v>118</v>
      </c>
      <c r="E61" s="25"/>
      <c r="F61" s="30">
        <v>2131627.58</v>
      </c>
      <c r="G61" s="30">
        <v>2212171.2200000002</v>
      </c>
      <c r="H61" s="30">
        <v>3404079.27</v>
      </c>
      <c r="I61" s="30">
        <v>2666042.4300000002</v>
      </c>
      <c r="J61" s="30">
        <v>3350131.2</v>
      </c>
      <c r="K61" s="30">
        <v>2547087.0299999998</v>
      </c>
      <c r="L61" s="30">
        <v>3727019.34</v>
      </c>
      <c r="M61" s="30">
        <v>2538018.2400000002</v>
      </c>
      <c r="N61" s="30">
        <v>4570870.25</v>
      </c>
      <c r="O61" s="30">
        <v>2554370.6</v>
      </c>
      <c r="P61" s="30">
        <v>4078372.5</v>
      </c>
      <c r="Q61" s="30">
        <v>10507830.85</v>
      </c>
      <c r="R61" s="30">
        <v>2374625.7999999998</v>
      </c>
      <c r="S61" s="30">
        <v>2367904.38</v>
      </c>
      <c r="T61" s="30">
        <v>3450285.81</v>
      </c>
      <c r="U61" s="30">
        <v>2523662.5499999998</v>
      </c>
      <c r="V61" s="30">
        <v>3521168.63</v>
      </c>
      <c r="W61" s="30">
        <v>3183686.91</v>
      </c>
      <c r="X61" s="30">
        <v>4039299.69</v>
      </c>
      <c r="Y61" s="30">
        <v>3115504.35</v>
      </c>
      <c r="Z61" s="43">
        <v>5330654.17</v>
      </c>
      <c r="AA61" s="43">
        <v>3428465.91</v>
      </c>
      <c r="AB61" s="43">
        <v>4814831.33</v>
      </c>
      <c r="AC61" s="43">
        <v>12548498.710000001</v>
      </c>
      <c r="AE61" s="58"/>
    </row>
    <row r="62" spans="1:31" ht="67.5">
      <c r="A62" s="209"/>
      <c r="B62" s="186"/>
      <c r="C62" s="183"/>
      <c r="D62" s="23" t="s">
        <v>119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43">
        <v>0</v>
      </c>
      <c r="AA62" s="43">
        <v>0</v>
      </c>
      <c r="AB62" s="43">
        <v>0</v>
      </c>
      <c r="AC62" s="43">
        <v>0</v>
      </c>
    </row>
    <row r="63" spans="1:31" s="2" customFormat="1" ht="45">
      <c r="A63" s="209"/>
      <c r="B63" s="186"/>
      <c r="C63" s="183"/>
      <c r="D63" s="24" t="s">
        <v>120</v>
      </c>
      <c r="E63" s="25"/>
      <c r="F63" s="30">
        <v>498185.8</v>
      </c>
      <c r="G63" s="30">
        <v>501750.01</v>
      </c>
      <c r="H63" s="30">
        <v>705780.33</v>
      </c>
      <c r="I63" s="30">
        <v>532941.17000000004</v>
      </c>
      <c r="J63" s="30">
        <v>628031.46</v>
      </c>
      <c r="K63" s="30">
        <v>499544.22</v>
      </c>
      <c r="L63" s="30">
        <v>691783.14</v>
      </c>
      <c r="M63" s="30">
        <v>494803.22</v>
      </c>
      <c r="N63" s="30">
        <v>877028.69</v>
      </c>
      <c r="O63" s="30">
        <v>491786.99</v>
      </c>
      <c r="P63" s="30">
        <v>805547.35</v>
      </c>
      <c r="Q63" s="30">
        <v>2076884.25</v>
      </c>
      <c r="R63" s="30">
        <v>507844.13</v>
      </c>
      <c r="S63" s="30">
        <v>513816.37</v>
      </c>
      <c r="T63" s="30">
        <v>736076.03</v>
      </c>
      <c r="U63" s="30">
        <v>517253.69</v>
      </c>
      <c r="V63" s="30">
        <v>562916.24</v>
      </c>
      <c r="W63" s="30">
        <v>521438.75</v>
      </c>
      <c r="X63" s="30">
        <v>746577.66</v>
      </c>
      <c r="Y63" s="30">
        <v>515059.01</v>
      </c>
      <c r="Z63" s="43">
        <v>945192.61</v>
      </c>
      <c r="AA63" s="43">
        <v>616365.72</v>
      </c>
      <c r="AB63" s="43">
        <v>874141.94</v>
      </c>
      <c r="AC63" s="43">
        <v>2628921.63</v>
      </c>
      <c r="AE63" s="58"/>
    </row>
    <row r="64" spans="1:31" ht="45">
      <c r="A64" s="209"/>
      <c r="B64" s="186"/>
      <c r="C64" s="183"/>
      <c r="D64" s="23" t="s">
        <v>121</v>
      </c>
      <c r="E64" s="26"/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43">
        <v>0</v>
      </c>
      <c r="AA64" s="43">
        <v>0</v>
      </c>
      <c r="AB64" s="43">
        <v>0</v>
      </c>
      <c r="AC64" s="43">
        <v>0</v>
      </c>
    </row>
    <row r="65" spans="1:31" s="2" customFormat="1" ht="33.75">
      <c r="A65" s="209"/>
      <c r="B65" s="186"/>
      <c r="C65" s="183"/>
      <c r="D65" s="24" t="s">
        <v>122</v>
      </c>
      <c r="E65" s="25"/>
      <c r="F65" s="30">
        <v>394298.15</v>
      </c>
      <c r="G65" s="30">
        <v>398561.26</v>
      </c>
      <c r="H65" s="30">
        <v>570529.94999999995</v>
      </c>
      <c r="I65" s="30">
        <v>429615.41</v>
      </c>
      <c r="J65" s="30">
        <v>508674.35</v>
      </c>
      <c r="K65" s="30">
        <v>405218.15</v>
      </c>
      <c r="L65" s="30">
        <v>566731.25</v>
      </c>
      <c r="M65" s="30">
        <v>400006.41</v>
      </c>
      <c r="N65" s="30">
        <v>693809.99</v>
      </c>
      <c r="O65" s="30">
        <v>379213.09</v>
      </c>
      <c r="P65" s="30">
        <v>606355.21</v>
      </c>
      <c r="Q65" s="30">
        <v>1625618.85</v>
      </c>
      <c r="R65" s="30">
        <v>391481.14</v>
      </c>
      <c r="S65" s="30">
        <v>395353.14</v>
      </c>
      <c r="T65" s="30">
        <v>545655.31999999995</v>
      </c>
      <c r="U65" s="30">
        <v>389605.4</v>
      </c>
      <c r="V65" s="30">
        <v>414631.98</v>
      </c>
      <c r="W65" s="30">
        <v>421283.18</v>
      </c>
      <c r="X65" s="30">
        <v>530922.19999999995</v>
      </c>
      <c r="Y65" s="30">
        <v>401606.15</v>
      </c>
      <c r="Z65" s="43">
        <v>695998.3</v>
      </c>
      <c r="AA65" s="43">
        <v>419446.59</v>
      </c>
      <c r="AB65" s="43">
        <v>588079.74</v>
      </c>
      <c r="AC65" s="43">
        <v>1460685.78</v>
      </c>
      <c r="AE65" s="58"/>
    </row>
    <row r="66" spans="1:31" ht="33.75">
      <c r="A66" s="209"/>
      <c r="B66" s="186"/>
      <c r="C66" s="183"/>
      <c r="D66" s="23" t="s">
        <v>123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43">
        <v>0</v>
      </c>
      <c r="AA66" s="43">
        <v>0</v>
      </c>
      <c r="AB66" s="43">
        <v>0</v>
      </c>
      <c r="AC66" s="43">
        <v>0</v>
      </c>
    </row>
    <row r="67" spans="1:31" s="2" customFormat="1" ht="45">
      <c r="A67" s="209"/>
      <c r="B67" s="186"/>
      <c r="C67" s="183"/>
      <c r="D67" s="24" t="s">
        <v>124</v>
      </c>
      <c r="E67" s="25"/>
      <c r="F67" s="30">
        <v>813008.7</v>
      </c>
      <c r="G67" s="30">
        <v>837484.88</v>
      </c>
      <c r="H67" s="30">
        <v>1210617.6599999999</v>
      </c>
      <c r="I67" s="30">
        <v>897874.79</v>
      </c>
      <c r="J67" s="30">
        <v>1009979.97</v>
      </c>
      <c r="K67" s="30">
        <v>832795.35</v>
      </c>
      <c r="L67" s="30">
        <v>1217663.2</v>
      </c>
      <c r="M67" s="30">
        <v>848153.84</v>
      </c>
      <c r="N67" s="30">
        <v>1500758.73</v>
      </c>
      <c r="O67" s="30">
        <v>839747.16</v>
      </c>
      <c r="P67" s="30">
        <v>1267380.56</v>
      </c>
      <c r="Q67" s="30">
        <v>3365653.06</v>
      </c>
      <c r="R67" s="30">
        <v>838303.59</v>
      </c>
      <c r="S67" s="30">
        <v>849108.77</v>
      </c>
      <c r="T67" s="30">
        <v>1193840.28</v>
      </c>
      <c r="U67" s="30">
        <v>862776.99</v>
      </c>
      <c r="V67" s="30">
        <v>919203.17</v>
      </c>
      <c r="W67" s="30">
        <v>862916.05</v>
      </c>
      <c r="X67" s="30">
        <v>1189227.74</v>
      </c>
      <c r="Y67" s="30">
        <v>853808.64000000001</v>
      </c>
      <c r="Z67" s="43">
        <v>1455929.74</v>
      </c>
      <c r="AA67" s="43">
        <v>895290.5</v>
      </c>
      <c r="AB67" s="43">
        <v>1224369.8700000001</v>
      </c>
      <c r="AC67" s="43">
        <v>3543377.23</v>
      </c>
      <c r="AE67" s="58"/>
    </row>
    <row r="68" spans="1:31" ht="45">
      <c r="A68" s="209"/>
      <c r="B68" s="186"/>
      <c r="C68" s="183"/>
      <c r="D68" s="23" t="s">
        <v>125</v>
      </c>
      <c r="E68" s="26"/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43">
        <v>0</v>
      </c>
      <c r="AA68" s="43">
        <v>0</v>
      </c>
      <c r="AB68" s="43">
        <v>0</v>
      </c>
      <c r="AC68" s="43">
        <v>0</v>
      </c>
    </row>
    <row r="69" spans="1:31" s="2" customFormat="1" ht="45">
      <c r="A69" s="209"/>
      <c r="B69" s="186"/>
      <c r="C69" s="183"/>
      <c r="D69" s="24" t="s">
        <v>126</v>
      </c>
      <c r="E69" s="25"/>
      <c r="F69" s="30">
        <v>861519.94</v>
      </c>
      <c r="G69" s="30">
        <v>875646.17</v>
      </c>
      <c r="H69" s="30">
        <v>1175019.5900000001</v>
      </c>
      <c r="I69" s="30">
        <v>958182.22</v>
      </c>
      <c r="J69" s="30">
        <v>1139499.99</v>
      </c>
      <c r="K69" s="30">
        <v>861108.49</v>
      </c>
      <c r="L69" s="30">
        <v>1180117.1299999999</v>
      </c>
      <c r="M69" s="30">
        <v>899621.35</v>
      </c>
      <c r="N69" s="30">
        <v>1552749.82</v>
      </c>
      <c r="O69" s="30">
        <v>910014.4</v>
      </c>
      <c r="P69" s="30">
        <v>1449530.93</v>
      </c>
      <c r="Q69" s="30">
        <v>3569904.9</v>
      </c>
      <c r="R69" s="30">
        <v>855171.8</v>
      </c>
      <c r="S69" s="30">
        <v>864231.5</v>
      </c>
      <c r="T69" s="30">
        <v>1227018.78</v>
      </c>
      <c r="U69" s="30">
        <v>929419.63</v>
      </c>
      <c r="V69" s="30">
        <v>971402.78</v>
      </c>
      <c r="W69" s="30">
        <v>868434.15</v>
      </c>
      <c r="X69" s="30">
        <v>1159457.3400000001</v>
      </c>
      <c r="Y69" s="30">
        <v>909623.3</v>
      </c>
      <c r="Z69" s="43">
        <v>1645076.69</v>
      </c>
      <c r="AA69" s="43">
        <v>1195461.6299999999</v>
      </c>
      <c r="AB69" s="43">
        <v>1475857.91</v>
      </c>
      <c r="AC69" s="43">
        <v>3994528.61</v>
      </c>
      <c r="AE69" s="58"/>
    </row>
    <row r="70" spans="1:31" ht="33.75">
      <c r="A70" s="209"/>
      <c r="B70" s="186"/>
      <c r="C70" s="183"/>
      <c r="D70" s="23" t="s">
        <v>126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43">
        <v>0</v>
      </c>
      <c r="AA70" s="43">
        <v>0</v>
      </c>
      <c r="AB70" s="43">
        <v>0</v>
      </c>
      <c r="AC70" s="43">
        <v>0</v>
      </c>
    </row>
    <row r="71" spans="1:31" s="2" customFormat="1" ht="22.5">
      <c r="A71" s="209"/>
      <c r="B71" s="186"/>
      <c r="C71" s="183"/>
      <c r="D71" s="24" t="s">
        <v>127</v>
      </c>
      <c r="E71" s="25"/>
      <c r="F71" s="30">
        <v>0</v>
      </c>
      <c r="G71" s="30">
        <v>0</v>
      </c>
      <c r="H71" s="30">
        <v>210</v>
      </c>
      <c r="I71" s="30">
        <v>0</v>
      </c>
      <c r="J71" s="30">
        <v>2258</v>
      </c>
      <c r="K71" s="30">
        <v>750</v>
      </c>
      <c r="L71" s="30">
        <v>1456</v>
      </c>
      <c r="M71" s="30">
        <v>1950</v>
      </c>
      <c r="N71" s="30">
        <v>0</v>
      </c>
      <c r="O71" s="30">
        <v>3225</v>
      </c>
      <c r="P71" s="30">
        <v>0</v>
      </c>
      <c r="Q71" s="30">
        <v>0</v>
      </c>
      <c r="R71" s="30">
        <v>0</v>
      </c>
      <c r="S71" s="30">
        <v>953.97</v>
      </c>
      <c r="T71" s="30">
        <v>948</v>
      </c>
      <c r="U71" s="30">
        <v>10938</v>
      </c>
      <c r="V71" s="30">
        <v>1021.75</v>
      </c>
      <c r="W71" s="30">
        <v>1488.71</v>
      </c>
      <c r="X71" s="30">
        <v>948</v>
      </c>
      <c r="Y71" s="30">
        <v>948</v>
      </c>
      <c r="Z71" s="43">
        <v>934.67</v>
      </c>
      <c r="AA71" s="43">
        <v>1766</v>
      </c>
      <c r="AB71" s="43">
        <v>0</v>
      </c>
      <c r="AC71" s="43">
        <v>1991.51</v>
      </c>
      <c r="AE71" s="58"/>
    </row>
    <row r="72" spans="1:31">
      <c r="A72" s="209"/>
      <c r="B72" s="186"/>
      <c r="C72" s="183"/>
      <c r="D72" s="23" t="s">
        <v>127</v>
      </c>
      <c r="E72" s="26"/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/>
      <c r="L72" s="30"/>
      <c r="M72" s="30"/>
      <c r="N72" s="30"/>
      <c r="O72" s="30"/>
      <c r="P72" s="30"/>
      <c r="Q72" s="30"/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43">
        <v>0</v>
      </c>
      <c r="AA72" s="43">
        <v>0</v>
      </c>
      <c r="AB72" s="43">
        <v>0</v>
      </c>
      <c r="AC72" s="43">
        <v>0</v>
      </c>
    </row>
    <row r="73" spans="1:31" s="2" customFormat="1" ht="45">
      <c r="A73" s="209"/>
      <c r="B73" s="186"/>
      <c r="C73" s="183"/>
      <c r="D73" s="24" t="s">
        <v>128</v>
      </c>
      <c r="E73" s="25"/>
      <c r="F73" s="30">
        <v>587151.23</v>
      </c>
      <c r="G73" s="30">
        <v>600683.81000000006</v>
      </c>
      <c r="H73" s="30">
        <v>1007049.33</v>
      </c>
      <c r="I73" s="30">
        <v>937515.11</v>
      </c>
      <c r="J73" s="30">
        <v>1020808.57</v>
      </c>
      <c r="K73" s="30">
        <v>820662.65</v>
      </c>
      <c r="L73" s="30">
        <v>1159523.6000000001</v>
      </c>
      <c r="M73" s="30">
        <v>816323.57</v>
      </c>
      <c r="N73" s="30">
        <v>1422731.32</v>
      </c>
      <c r="O73" s="30">
        <v>834828.4</v>
      </c>
      <c r="P73" s="30">
        <v>1356295.97</v>
      </c>
      <c r="Q73" s="30">
        <v>3376138.42</v>
      </c>
      <c r="R73" s="30">
        <v>754120.93</v>
      </c>
      <c r="S73" s="30">
        <v>760411.23</v>
      </c>
      <c r="T73" s="30">
        <v>1083330.72</v>
      </c>
      <c r="U73" s="30">
        <v>881528.2</v>
      </c>
      <c r="V73" s="30">
        <v>864916.9</v>
      </c>
      <c r="W73" s="30">
        <v>829003.42</v>
      </c>
      <c r="X73" s="30">
        <v>1113103.1399999999</v>
      </c>
      <c r="Y73" s="30">
        <v>840161.08</v>
      </c>
      <c r="Z73" s="43">
        <v>1441141.45</v>
      </c>
      <c r="AA73" s="43">
        <v>852474.23</v>
      </c>
      <c r="AB73" s="43">
        <v>1367982.3</v>
      </c>
      <c r="AC73" s="43">
        <v>3583259.74</v>
      </c>
      <c r="AE73" s="58"/>
    </row>
    <row r="74" spans="1:31" ht="45">
      <c r="A74" s="209"/>
      <c r="B74" s="186"/>
      <c r="C74" s="183"/>
      <c r="D74" s="23" t="s">
        <v>129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30">
        <v>0</v>
      </c>
      <c r="W74" s="30">
        <v>0</v>
      </c>
      <c r="X74" s="30">
        <v>0</v>
      </c>
      <c r="Y74" s="30">
        <v>0</v>
      </c>
      <c r="Z74" s="43">
        <v>0</v>
      </c>
      <c r="AA74" s="43">
        <v>0</v>
      </c>
      <c r="AB74" s="43">
        <v>0</v>
      </c>
      <c r="AC74" s="43">
        <v>0</v>
      </c>
    </row>
    <row r="75" spans="1:31" ht="56.25">
      <c r="A75" s="209"/>
      <c r="B75" s="186"/>
      <c r="C75" s="183"/>
      <c r="D75" s="23" t="s">
        <v>130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43">
        <v>0</v>
      </c>
      <c r="AA75" s="43">
        <v>0</v>
      </c>
      <c r="AB75" s="43">
        <v>0</v>
      </c>
      <c r="AC75" s="43">
        <v>0</v>
      </c>
    </row>
    <row r="76" spans="1:31" s="2" customFormat="1" ht="45">
      <c r="A76" s="209"/>
      <c r="B76" s="186"/>
      <c r="C76" s="183"/>
      <c r="D76" s="24" t="s">
        <v>131</v>
      </c>
      <c r="E76" s="25"/>
      <c r="F76" s="30">
        <v>622933.18000000005</v>
      </c>
      <c r="G76" s="30">
        <v>625686.18000000005</v>
      </c>
      <c r="H76" s="30">
        <v>894256.55</v>
      </c>
      <c r="I76" s="30">
        <v>686307.35</v>
      </c>
      <c r="J76" s="30">
        <v>836093.68</v>
      </c>
      <c r="K76" s="30">
        <v>653058.93000000005</v>
      </c>
      <c r="L76" s="30">
        <v>925321.95</v>
      </c>
      <c r="M76" s="30">
        <v>644595.69999999995</v>
      </c>
      <c r="N76" s="30">
        <v>1151884.1000000001</v>
      </c>
      <c r="O76" s="30">
        <v>625635.14</v>
      </c>
      <c r="P76" s="30">
        <v>1078481.51</v>
      </c>
      <c r="Q76" s="30">
        <v>2792167.45</v>
      </c>
      <c r="R76" s="30">
        <v>653483.77</v>
      </c>
      <c r="S76" s="30">
        <v>658355.77</v>
      </c>
      <c r="T76" s="30">
        <v>928882.91</v>
      </c>
      <c r="U76" s="30">
        <v>664974.03</v>
      </c>
      <c r="V76" s="30">
        <v>704666.46</v>
      </c>
      <c r="W76" s="30">
        <v>634155.84</v>
      </c>
      <c r="X76" s="30">
        <v>905634.2</v>
      </c>
      <c r="Y76" s="30">
        <v>1435431.37</v>
      </c>
      <c r="Z76" s="43">
        <v>1963637.08</v>
      </c>
      <c r="AA76" s="43">
        <v>1244849.8</v>
      </c>
      <c r="AB76" s="43">
        <v>1887429.06</v>
      </c>
      <c r="AC76" s="43">
        <v>5268480.12</v>
      </c>
      <c r="AE76" s="58"/>
    </row>
    <row r="77" spans="1:31" ht="56.25">
      <c r="A77" s="209"/>
      <c r="B77" s="186"/>
      <c r="C77" s="183"/>
      <c r="D77" s="23" t="s">
        <v>132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30">
        <v>0</v>
      </c>
      <c r="X77" s="30">
        <v>0</v>
      </c>
      <c r="Y77" s="30">
        <v>0</v>
      </c>
      <c r="Z77" s="43">
        <v>0</v>
      </c>
      <c r="AA77" s="43">
        <v>0</v>
      </c>
      <c r="AB77" s="43">
        <v>0</v>
      </c>
      <c r="AC77" s="43">
        <v>0</v>
      </c>
    </row>
    <row r="78" spans="1:31" ht="67.5">
      <c r="A78" s="209"/>
      <c r="B78" s="186"/>
      <c r="C78" s="183"/>
      <c r="D78" s="23" t="s">
        <v>133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30">
        <v>0</v>
      </c>
      <c r="X78" s="30">
        <v>0</v>
      </c>
      <c r="Y78" s="30">
        <v>0</v>
      </c>
      <c r="Z78" s="43">
        <v>0</v>
      </c>
      <c r="AA78" s="43">
        <v>0</v>
      </c>
      <c r="AB78" s="43">
        <v>0</v>
      </c>
      <c r="AC78" s="43">
        <v>0</v>
      </c>
    </row>
    <row r="79" spans="1:31" s="2" customFormat="1" ht="33.75">
      <c r="A79" s="209"/>
      <c r="B79" s="186"/>
      <c r="C79" s="183"/>
      <c r="D79" s="24" t="s">
        <v>134</v>
      </c>
      <c r="E79" s="25"/>
      <c r="F79" s="30">
        <v>195608.95999999999</v>
      </c>
      <c r="G79" s="30">
        <v>198794.71</v>
      </c>
      <c r="H79" s="30">
        <v>288823.46999999997</v>
      </c>
      <c r="I79" s="30">
        <v>223950.63</v>
      </c>
      <c r="J79" s="30">
        <v>263503.37</v>
      </c>
      <c r="K79" s="30">
        <v>198068.84</v>
      </c>
      <c r="L79" s="30">
        <v>300551.02</v>
      </c>
      <c r="M79" s="30">
        <v>200524.68</v>
      </c>
      <c r="N79" s="30">
        <v>355610.53</v>
      </c>
      <c r="O79" s="30">
        <v>219759.3</v>
      </c>
      <c r="P79" s="30">
        <v>343644.48</v>
      </c>
      <c r="Q79" s="30">
        <v>869175.05</v>
      </c>
      <c r="R79" s="30">
        <v>197074.08</v>
      </c>
      <c r="S79" s="30">
        <v>202062.28</v>
      </c>
      <c r="T79" s="30">
        <v>285359.3</v>
      </c>
      <c r="U79" s="30">
        <v>235665.02</v>
      </c>
      <c r="V79" s="30">
        <v>241341.87</v>
      </c>
      <c r="W79" s="30">
        <v>226430.03</v>
      </c>
      <c r="X79" s="30">
        <v>303257.56</v>
      </c>
      <c r="Y79" s="30">
        <v>232607.28</v>
      </c>
      <c r="Z79" s="43">
        <v>370912.26</v>
      </c>
      <c r="AA79" s="43">
        <v>223579.81</v>
      </c>
      <c r="AB79" s="43">
        <v>329278.5</v>
      </c>
      <c r="AC79" s="43">
        <v>712660.62</v>
      </c>
      <c r="AE79" s="58"/>
    </row>
    <row r="80" spans="1:31" ht="33.75">
      <c r="A80" s="209"/>
      <c r="B80" s="186"/>
      <c r="C80" s="183"/>
      <c r="D80" s="23" t="s">
        <v>269</v>
      </c>
      <c r="E80" s="26"/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30">
        <v>0</v>
      </c>
      <c r="X80" s="30">
        <v>0</v>
      </c>
      <c r="Y80" s="30">
        <v>0</v>
      </c>
      <c r="Z80" s="43">
        <v>0</v>
      </c>
      <c r="AA80" s="43">
        <v>0</v>
      </c>
      <c r="AB80" s="43">
        <v>0</v>
      </c>
      <c r="AC80" s="43">
        <v>0</v>
      </c>
    </row>
    <row r="81" spans="1:31" ht="56.25">
      <c r="A81" s="209"/>
      <c r="B81" s="186"/>
      <c r="C81" s="183"/>
      <c r="D81" s="23" t="s">
        <v>136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30">
        <v>0</v>
      </c>
      <c r="Y81" s="30">
        <v>0</v>
      </c>
      <c r="Z81" s="43">
        <v>0</v>
      </c>
      <c r="AA81" s="43">
        <v>0</v>
      </c>
      <c r="AB81" s="43">
        <v>0</v>
      </c>
      <c r="AC81" s="43">
        <v>0</v>
      </c>
    </row>
    <row r="82" spans="1:31" s="2" customFormat="1" ht="22.5">
      <c r="A82" s="209"/>
      <c r="B82" s="186"/>
      <c r="C82" s="183"/>
      <c r="D82" s="24" t="s">
        <v>137</v>
      </c>
      <c r="E82" s="25"/>
      <c r="F82" s="30">
        <v>228469.62</v>
      </c>
      <c r="G82" s="30">
        <v>237384.69</v>
      </c>
      <c r="H82" s="30">
        <v>282834.7</v>
      </c>
      <c r="I82" s="30">
        <v>98580.79</v>
      </c>
      <c r="J82" s="30">
        <v>105722.44</v>
      </c>
      <c r="K82" s="30">
        <v>81540.84</v>
      </c>
      <c r="L82" s="30">
        <v>80171.63</v>
      </c>
      <c r="M82" s="30">
        <v>77877.34</v>
      </c>
      <c r="N82" s="30">
        <v>139199.56</v>
      </c>
      <c r="O82" s="30">
        <v>79548.47</v>
      </c>
      <c r="P82" s="30">
        <v>128063.91</v>
      </c>
      <c r="Q82" s="30">
        <v>312490.09999999998</v>
      </c>
      <c r="R82" s="30">
        <v>81122.179999999993</v>
      </c>
      <c r="S82" s="30">
        <v>105356.94</v>
      </c>
      <c r="T82" s="30">
        <v>191249.25</v>
      </c>
      <c r="U82" s="30">
        <v>135465.96</v>
      </c>
      <c r="V82" s="30">
        <v>173275.81</v>
      </c>
      <c r="W82" s="30">
        <v>144621.69</v>
      </c>
      <c r="X82" s="30">
        <v>226143.79</v>
      </c>
      <c r="Y82" s="30">
        <v>141994.96</v>
      </c>
      <c r="Z82" s="43">
        <v>250532.85</v>
      </c>
      <c r="AA82" s="43">
        <v>136970.76</v>
      </c>
      <c r="AB82" s="43">
        <v>200370.1</v>
      </c>
      <c r="AC82" s="43">
        <v>441195.99</v>
      </c>
      <c r="AE82" s="58"/>
    </row>
    <row r="83" spans="1:31" s="2" customFormat="1" ht="15.75">
      <c r="A83" s="209"/>
      <c r="B83" s="186"/>
      <c r="C83" s="183"/>
      <c r="D83" s="23" t="s">
        <v>137</v>
      </c>
      <c r="E83" s="26"/>
      <c r="F83" s="30"/>
      <c r="G83" s="30"/>
      <c r="H83" s="30"/>
      <c r="I83" s="30"/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43">
        <v>0</v>
      </c>
      <c r="AA83" s="43">
        <v>0</v>
      </c>
      <c r="AB83" s="43">
        <v>0</v>
      </c>
      <c r="AC83" s="43">
        <v>0</v>
      </c>
      <c r="AE83" s="58"/>
    </row>
    <row r="84" spans="1:31" ht="45">
      <c r="A84" s="209"/>
      <c r="B84" s="186"/>
      <c r="C84" s="183"/>
      <c r="D84" s="24" t="s">
        <v>268</v>
      </c>
      <c r="E84" s="26"/>
      <c r="F84" s="30">
        <v>312587.19</v>
      </c>
      <c r="G84" s="30">
        <v>378685.24</v>
      </c>
      <c r="H84" s="30">
        <v>567059.81999999995</v>
      </c>
      <c r="I84" s="30">
        <v>418322.98</v>
      </c>
      <c r="J84" s="30">
        <v>513822.35</v>
      </c>
      <c r="K84" s="30">
        <v>392562.8</v>
      </c>
      <c r="L84" s="30">
        <v>581050.41</v>
      </c>
      <c r="M84" s="30">
        <v>402751.06</v>
      </c>
      <c r="N84" s="30">
        <v>638305.96</v>
      </c>
      <c r="O84" s="30">
        <v>397548.4</v>
      </c>
      <c r="P84" s="30">
        <v>623123.4</v>
      </c>
      <c r="Q84" s="30">
        <v>1552613.32</v>
      </c>
      <c r="R84" s="30">
        <v>326701.71000000002</v>
      </c>
      <c r="S84" s="30">
        <v>329155.38</v>
      </c>
      <c r="T84" s="30">
        <v>488221.18</v>
      </c>
      <c r="U84" s="30">
        <v>342591.99</v>
      </c>
      <c r="V84" s="30">
        <v>401396.6</v>
      </c>
      <c r="W84" s="30">
        <v>597518.72</v>
      </c>
      <c r="X84" s="30">
        <v>538287.19999999995</v>
      </c>
      <c r="Y84" s="30">
        <v>407082.17</v>
      </c>
      <c r="Z84" s="43">
        <v>669094.86</v>
      </c>
      <c r="AA84" s="43">
        <v>359701.22</v>
      </c>
      <c r="AB84" s="43">
        <v>687784.69</v>
      </c>
      <c r="AC84" s="43">
        <v>1554962.06</v>
      </c>
    </row>
    <row r="85" spans="1:31" ht="45">
      <c r="A85" s="209"/>
      <c r="B85" s="186"/>
      <c r="C85" s="183"/>
      <c r="D85" s="56" t="s">
        <v>271</v>
      </c>
      <c r="E85" s="26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0</v>
      </c>
      <c r="Z85" s="43">
        <v>0</v>
      </c>
      <c r="AA85" s="43">
        <v>0</v>
      </c>
      <c r="AB85" s="43">
        <v>0</v>
      </c>
      <c r="AC85" s="43">
        <v>0</v>
      </c>
    </row>
    <row r="86" spans="1:31" ht="56.25">
      <c r="A86" s="209"/>
      <c r="B86" s="186"/>
      <c r="C86" s="183"/>
      <c r="D86" s="56" t="s">
        <v>277</v>
      </c>
      <c r="E86" s="26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30">
        <v>0</v>
      </c>
      <c r="X86" s="30">
        <v>0</v>
      </c>
      <c r="Y86" s="30">
        <v>0</v>
      </c>
      <c r="Z86" s="43">
        <v>0</v>
      </c>
      <c r="AA86" s="43">
        <v>0</v>
      </c>
      <c r="AB86" s="43">
        <v>0</v>
      </c>
      <c r="AC86" s="43">
        <v>0</v>
      </c>
    </row>
    <row r="87" spans="1:31" ht="101.25">
      <c r="A87" s="209"/>
      <c r="B87" s="186"/>
      <c r="C87" s="183"/>
      <c r="D87" s="24" t="s">
        <v>282</v>
      </c>
      <c r="E87" s="26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>
        <v>0</v>
      </c>
      <c r="S87" s="30">
        <v>14272</v>
      </c>
      <c r="T87" s="30">
        <v>9525.25</v>
      </c>
      <c r="U87" s="30">
        <v>8447</v>
      </c>
      <c r="V87" s="30">
        <v>6362.75</v>
      </c>
      <c r="W87" s="30">
        <v>3568.5</v>
      </c>
      <c r="X87" s="30">
        <v>11258.5</v>
      </c>
      <c r="Y87" s="30">
        <v>4592</v>
      </c>
      <c r="Z87" s="43">
        <v>6475</v>
      </c>
      <c r="AA87" s="43">
        <v>46357.75</v>
      </c>
      <c r="AB87" s="43">
        <v>23052</v>
      </c>
      <c r="AC87" s="43">
        <v>501465.18</v>
      </c>
    </row>
    <row r="88" spans="1:31" ht="101.25">
      <c r="A88" s="209"/>
      <c r="B88" s="186"/>
      <c r="C88" s="183"/>
      <c r="D88" s="23" t="s">
        <v>283</v>
      </c>
      <c r="E88" s="26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30">
        <v>0</v>
      </c>
      <c r="X88" s="30">
        <v>0</v>
      </c>
      <c r="Y88" s="30">
        <v>0</v>
      </c>
      <c r="Z88" s="43">
        <v>0</v>
      </c>
      <c r="AA88" s="43">
        <v>0</v>
      </c>
      <c r="AB88" s="43">
        <v>0</v>
      </c>
      <c r="AC88" s="43">
        <v>0</v>
      </c>
    </row>
    <row r="89" spans="1:31" ht="112.5">
      <c r="A89" s="209"/>
      <c r="B89" s="186"/>
      <c r="C89" s="183"/>
      <c r="D89" s="23" t="s">
        <v>284</v>
      </c>
      <c r="E89" s="26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30">
        <v>0</v>
      </c>
      <c r="X89" s="30">
        <v>0</v>
      </c>
      <c r="Y89" s="30">
        <v>0</v>
      </c>
      <c r="Z89" s="43">
        <v>0</v>
      </c>
      <c r="AA89" s="43">
        <v>0</v>
      </c>
      <c r="AB89" s="43">
        <v>0</v>
      </c>
      <c r="AC89" s="43">
        <v>0</v>
      </c>
    </row>
    <row r="90" spans="1:31" ht="67.5">
      <c r="A90" s="209"/>
      <c r="B90" s="186"/>
      <c r="C90" s="183"/>
      <c r="D90" s="24" t="s">
        <v>285</v>
      </c>
      <c r="E90" s="26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>
        <v>0</v>
      </c>
      <c r="S90" s="30">
        <v>2535</v>
      </c>
      <c r="T90" s="30">
        <v>6617</v>
      </c>
      <c r="U90" s="30">
        <v>5418</v>
      </c>
      <c r="V90" s="30">
        <v>11565</v>
      </c>
      <c r="W90" s="30">
        <v>3685.5</v>
      </c>
      <c r="X90" s="30">
        <v>24401</v>
      </c>
      <c r="Y90" s="30">
        <v>8423.5</v>
      </c>
      <c r="Z90" s="43">
        <v>6919.5</v>
      </c>
      <c r="AA90" s="43">
        <v>13639.5</v>
      </c>
      <c r="AB90" s="43">
        <v>10749.5</v>
      </c>
      <c r="AC90" s="43">
        <v>4913.5</v>
      </c>
    </row>
    <row r="91" spans="1:31" ht="45">
      <c r="A91" s="209"/>
      <c r="B91" s="186"/>
      <c r="C91" s="183"/>
      <c r="D91" s="23" t="s">
        <v>286</v>
      </c>
      <c r="E91" s="26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43">
        <v>0</v>
      </c>
      <c r="AA91" s="43">
        <v>0</v>
      </c>
      <c r="AB91" s="43">
        <v>0</v>
      </c>
      <c r="AC91" s="43">
        <v>0</v>
      </c>
    </row>
    <row r="92" spans="1:31" ht="67.5">
      <c r="A92" s="209"/>
      <c r="B92" s="186"/>
      <c r="C92" s="183"/>
      <c r="D92" s="23" t="s">
        <v>287</v>
      </c>
      <c r="E92" s="26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>
        <v>0</v>
      </c>
      <c r="S92" s="30">
        <v>0</v>
      </c>
      <c r="T92" s="30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43">
        <v>0</v>
      </c>
      <c r="AA92" s="43">
        <v>0</v>
      </c>
      <c r="AB92" s="43">
        <v>0</v>
      </c>
      <c r="AC92" s="43">
        <v>0</v>
      </c>
    </row>
    <row r="93" spans="1:31" ht="45">
      <c r="A93" s="209"/>
      <c r="B93" s="186"/>
      <c r="C93" s="183"/>
      <c r="D93" s="24" t="s">
        <v>289</v>
      </c>
      <c r="E93" s="26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>
        <v>0</v>
      </c>
      <c r="S93" s="30">
        <v>5426.25</v>
      </c>
      <c r="T93" s="30">
        <v>3040.25</v>
      </c>
      <c r="U93" s="30">
        <v>916</v>
      </c>
      <c r="V93" s="30">
        <v>2740</v>
      </c>
      <c r="W93" s="30">
        <v>996.25</v>
      </c>
      <c r="X93" s="30">
        <v>2405</v>
      </c>
      <c r="Y93" s="30">
        <v>3165.75</v>
      </c>
      <c r="Z93" s="43">
        <v>0</v>
      </c>
      <c r="AA93" s="43">
        <v>12049.5</v>
      </c>
      <c r="AB93" s="43">
        <v>4097.75</v>
      </c>
      <c r="AC93" s="43">
        <v>567493.91</v>
      </c>
    </row>
    <row r="94" spans="1:31" ht="45">
      <c r="A94" s="209"/>
      <c r="B94" s="186"/>
      <c r="C94" s="183"/>
      <c r="D94" s="23" t="s">
        <v>290</v>
      </c>
      <c r="E94" s="26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>
        <v>0</v>
      </c>
      <c r="S94" s="30">
        <v>0</v>
      </c>
      <c r="T94" s="30">
        <v>0</v>
      </c>
      <c r="U94" s="30">
        <v>0</v>
      </c>
      <c r="V94" s="30">
        <v>0</v>
      </c>
      <c r="W94" s="30">
        <v>0</v>
      </c>
      <c r="X94" s="30">
        <v>0</v>
      </c>
      <c r="Y94" s="30">
        <v>0</v>
      </c>
      <c r="Z94" s="43">
        <v>0</v>
      </c>
      <c r="AA94" s="43">
        <v>0</v>
      </c>
      <c r="AB94" s="43">
        <v>0</v>
      </c>
      <c r="AC94" s="43">
        <v>0</v>
      </c>
    </row>
    <row r="95" spans="1:31" ht="56.25">
      <c r="A95" s="209"/>
      <c r="B95" s="186"/>
      <c r="C95" s="183"/>
      <c r="D95" s="23" t="s">
        <v>291</v>
      </c>
      <c r="E95" s="26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30">
        <v>0</v>
      </c>
      <c r="X95" s="30">
        <v>0</v>
      </c>
      <c r="Y95" s="30">
        <v>0</v>
      </c>
      <c r="Z95" s="43">
        <v>0</v>
      </c>
      <c r="AA95" s="43">
        <v>0</v>
      </c>
      <c r="AB95" s="43">
        <v>0</v>
      </c>
      <c r="AC95" s="43">
        <v>0</v>
      </c>
    </row>
    <row r="96" spans="1:31" ht="45">
      <c r="A96" s="209"/>
      <c r="B96" s="186"/>
      <c r="C96" s="183"/>
      <c r="D96" s="24" t="s">
        <v>292</v>
      </c>
      <c r="E96" s="26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>
        <v>0</v>
      </c>
      <c r="S96" s="30">
        <v>0</v>
      </c>
      <c r="T96" s="30">
        <v>405</v>
      </c>
      <c r="U96" s="30">
        <v>283.5</v>
      </c>
      <c r="V96" s="30">
        <v>300</v>
      </c>
      <c r="W96" s="30">
        <v>0</v>
      </c>
      <c r="X96" s="30">
        <v>165</v>
      </c>
      <c r="Y96" s="30">
        <v>78</v>
      </c>
      <c r="Z96" s="43">
        <v>0</v>
      </c>
      <c r="AA96" s="43">
        <v>0</v>
      </c>
      <c r="AB96" s="43">
        <v>0</v>
      </c>
      <c r="AC96" s="43">
        <v>285</v>
      </c>
    </row>
    <row r="97" spans="1:42" ht="45">
      <c r="A97" s="209"/>
      <c r="B97" s="186"/>
      <c r="C97" s="183"/>
      <c r="D97" s="23" t="s">
        <v>293</v>
      </c>
      <c r="E97" s="26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43">
        <v>0</v>
      </c>
      <c r="AA97" s="43">
        <v>0</v>
      </c>
      <c r="AB97" s="43">
        <v>0</v>
      </c>
      <c r="AC97" s="43">
        <v>0</v>
      </c>
    </row>
    <row r="98" spans="1:42" ht="56.25">
      <c r="A98" s="209"/>
      <c r="B98" s="186"/>
      <c r="C98" s="183"/>
      <c r="D98" s="23" t="s">
        <v>294</v>
      </c>
      <c r="E98" s="26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30">
        <v>0</v>
      </c>
      <c r="X98" s="30">
        <v>0</v>
      </c>
      <c r="Y98" s="30">
        <v>0</v>
      </c>
      <c r="Z98" s="43">
        <v>0</v>
      </c>
      <c r="AA98" s="43">
        <v>0</v>
      </c>
      <c r="AB98" s="43">
        <v>0</v>
      </c>
      <c r="AC98" s="43">
        <v>0</v>
      </c>
    </row>
    <row r="99" spans="1:42" ht="67.5">
      <c r="A99" s="209"/>
      <c r="B99" s="186"/>
      <c r="C99" s="183"/>
      <c r="D99" s="24" t="s">
        <v>296</v>
      </c>
      <c r="E99" s="26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>
        <v>0</v>
      </c>
      <c r="S99" s="30">
        <v>0</v>
      </c>
      <c r="T99" s="30">
        <v>0</v>
      </c>
      <c r="U99" s="30">
        <v>203007.73</v>
      </c>
      <c r="V99" s="30">
        <v>408222.26</v>
      </c>
      <c r="W99" s="30">
        <v>327903.40999999997</v>
      </c>
      <c r="X99" s="30">
        <v>601871.80000000005</v>
      </c>
      <c r="Y99" s="30">
        <v>355761.8</v>
      </c>
      <c r="Z99" s="43">
        <v>621760.87</v>
      </c>
      <c r="AA99" s="43">
        <v>334150.73</v>
      </c>
      <c r="AB99" s="43">
        <v>546109.80000000005</v>
      </c>
      <c r="AC99" s="43">
        <v>1489220.58</v>
      </c>
    </row>
    <row r="100" spans="1:42" ht="67.5">
      <c r="A100" s="209"/>
      <c r="B100" s="186"/>
      <c r="C100" s="183"/>
      <c r="D100" s="23" t="s">
        <v>297</v>
      </c>
      <c r="E100" s="26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43">
        <v>0</v>
      </c>
      <c r="AA100" s="43">
        <v>0</v>
      </c>
      <c r="AB100" s="43">
        <v>0</v>
      </c>
      <c r="AC100" s="43">
        <v>0</v>
      </c>
    </row>
    <row r="101" spans="1:42" ht="78.75">
      <c r="A101" s="209"/>
      <c r="B101" s="186"/>
      <c r="C101" s="183"/>
      <c r="D101" s="23" t="s">
        <v>298</v>
      </c>
      <c r="E101" s="26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0</v>
      </c>
      <c r="S101" s="30">
        <v>0</v>
      </c>
      <c r="T101" s="30">
        <v>0</v>
      </c>
      <c r="U101" s="30">
        <v>0</v>
      </c>
      <c r="V101" s="30">
        <v>0</v>
      </c>
      <c r="W101" s="30">
        <v>0</v>
      </c>
      <c r="X101" s="30">
        <v>0</v>
      </c>
      <c r="Y101" s="30">
        <v>0</v>
      </c>
      <c r="Z101" s="43">
        <v>0</v>
      </c>
      <c r="AA101" s="43">
        <v>0</v>
      </c>
      <c r="AB101" s="43">
        <v>0</v>
      </c>
      <c r="AC101" s="43">
        <v>0</v>
      </c>
    </row>
    <row r="102" spans="1:42" ht="56.25">
      <c r="A102" s="209"/>
      <c r="B102" s="186"/>
      <c r="C102" s="65"/>
      <c r="D102" s="24" t="s">
        <v>333</v>
      </c>
      <c r="E102" s="26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>
        <v>26758.17</v>
      </c>
      <c r="W102" s="30">
        <v>19758.169999999998</v>
      </c>
      <c r="X102" s="30">
        <v>93781.09</v>
      </c>
      <c r="Y102" s="30">
        <v>50633.39</v>
      </c>
      <c r="Z102" s="43">
        <v>101832</v>
      </c>
      <c r="AA102" s="43">
        <v>50633.39</v>
      </c>
      <c r="AB102" s="43">
        <v>159367.07</v>
      </c>
      <c r="AC102" s="43">
        <v>500965.59</v>
      </c>
    </row>
    <row r="103" spans="1:42" ht="56.25">
      <c r="A103" s="209"/>
      <c r="B103" s="186"/>
      <c r="C103" s="65"/>
      <c r="D103" s="24" t="s">
        <v>334</v>
      </c>
      <c r="E103" s="26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>
        <v>0</v>
      </c>
      <c r="W103" s="30">
        <v>0</v>
      </c>
      <c r="X103" s="30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</row>
    <row r="104" spans="1:42" ht="67.5">
      <c r="A104" s="209"/>
      <c r="B104" s="186"/>
      <c r="C104" s="65"/>
      <c r="D104" s="24" t="s">
        <v>335</v>
      </c>
      <c r="E104" s="26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>
        <v>0</v>
      </c>
      <c r="W104" s="30">
        <v>0</v>
      </c>
      <c r="X104" s="30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98708.55</v>
      </c>
    </row>
    <row r="105" spans="1:42" ht="45">
      <c r="A105" s="209"/>
      <c r="B105" s="186"/>
      <c r="C105" s="65"/>
      <c r="D105" s="24" t="s">
        <v>336</v>
      </c>
      <c r="E105" s="26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>
        <v>0</v>
      </c>
      <c r="W105" s="30">
        <v>0</v>
      </c>
      <c r="X105" s="30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</row>
    <row r="106" spans="1:42" ht="56.25">
      <c r="A106" s="210"/>
      <c r="B106" s="186"/>
      <c r="C106" s="65"/>
      <c r="D106" s="24" t="s">
        <v>337</v>
      </c>
      <c r="E106" s="26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>
        <v>0</v>
      </c>
      <c r="W106" s="30">
        <v>0</v>
      </c>
      <c r="X106" s="30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183802.95</v>
      </c>
    </row>
    <row r="107" spans="1:42" s="2" customFormat="1" ht="56.25" customHeight="1">
      <c r="A107" s="188" t="s">
        <v>169</v>
      </c>
      <c r="B107" s="186"/>
      <c r="C107" s="182" t="s">
        <v>64</v>
      </c>
      <c r="D107" s="24" t="s">
        <v>138</v>
      </c>
      <c r="E107" s="25"/>
      <c r="F107" s="30">
        <v>1118849.74</v>
      </c>
      <c r="G107" s="30">
        <v>1167604.3700000001</v>
      </c>
      <c r="H107" s="30">
        <v>1694708.17</v>
      </c>
      <c r="I107" s="30">
        <v>1312372.71</v>
      </c>
      <c r="J107" s="30">
        <v>1512066.69</v>
      </c>
      <c r="K107" s="30">
        <v>1255334.78</v>
      </c>
      <c r="L107" s="30">
        <v>1770680.25</v>
      </c>
      <c r="M107" s="30">
        <v>1224701.17</v>
      </c>
      <c r="N107" s="30">
        <v>2169053.46</v>
      </c>
      <c r="O107" s="30">
        <v>1241076.3999999999</v>
      </c>
      <c r="P107" s="30">
        <v>1908963.57</v>
      </c>
      <c r="Q107" s="30">
        <v>4870419.12</v>
      </c>
      <c r="R107" s="30">
        <v>1168135.43</v>
      </c>
      <c r="S107" s="30">
        <v>1199207.5900000001</v>
      </c>
      <c r="T107" s="30">
        <v>1628407.93</v>
      </c>
      <c r="U107" s="30">
        <v>1149358.8</v>
      </c>
      <c r="V107" s="30">
        <v>1303603.3799999999</v>
      </c>
      <c r="W107" s="30">
        <v>1158486.3400000001</v>
      </c>
      <c r="X107" s="30">
        <v>1629076.94</v>
      </c>
      <c r="Y107" s="30">
        <v>1194829.51</v>
      </c>
      <c r="Z107" s="43">
        <v>2191723.75</v>
      </c>
      <c r="AA107" s="43">
        <v>1355831.26</v>
      </c>
      <c r="AB107" s="43">
        <v>1966745.2</v>
      </c>
      <c r="AC107" s="43">
        <v>5212979.05</v>
      </c>
      <c r="AE107" s="58"/>
    </row>
    <row r="108" spans="1:42" ht="67.5">
      <c r="A108" s="189"/>
      <c r="B108" s="186"/>
      <c r="C108" s="183"/>
      <c r="D108" s="23" t="s">
        <v>139</v>
      </c>
      <c r="E108" s="26"/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30">
        <v>0</v>
      </c>
      <c r="X108" s="30">
        <v>0</v>
      </c>
      <c r="Y108" s="30">
        <v>0</v>
      </c>
      <c r="Z108" s="43">
        <v>0</v>
      </c>
      <c r="AA108" s="43">
        <v>0</v>
      </c>
      <c r="AB108" s="43">
        <v>0</v>
      </c>
      <c r="AC108" s="43">
        <v>0</v>
      </c>
    </row>
    <row r="109" spans="1:42" ht="78.75">
      <c r="A109" s="190"/>
      <c r="B109" s="186"/>
      <c r="C109" s="184"/>
      <c r="D109" s="23" t="s">
        <v>140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30">
        <v>0</v>
      </c>
      <c r="X109" s="30">
        <v>0</v>
      </c>
      <c r="Y109" s="30">
        <v>0</v>
      </c>
      <c r="Z109" s="43">
        <v>0</v>
      </c>
      <c r="AA109" s="43">
        <v>0</v>
      </c>
      <c r="AB109" s="43">
        <v>0</v>
      </c>
      <c r="AC109" s="43">
        <v>0</v>
      </c>
    </row>
    <row r="110" spans="1:42" s="2" customFormat="1" ht="22.5" customHeight="1">
      <c r="A110" s="188" t="s">
        <v>170</v>
      </c>
      <c r="B110" s="186"/>
      <c r="C110" s="182" t="s">
        <v>141</v>
      </c>
      <c r="D110" s="24" t="s">
        <v>142</v>
      </c>
      <c r="E110" s="25"/>
      <c r="F110" s="30">
        <v>4785816.09</v>
      </c>
      <c r="G110" s="30">
        <v>5089884.34</v>
      </c>
      <c r="H110" s="30">
        <v>7457752.4299999997</v>
      </c>
      <c r="I110" s="30">
        <v>6222397.8499999996</v>
      </c>
      <c r="J110" s="30">
        <v>7694083.9199999999</v>
      </c>
      <c r="K110" s="30">
        <v>6168930.1699999999</v>
      </c>
      <c r="L110" s="30">
        <v>8637543.8100000005</v>
      </c>
      <c r="M110" s="30">
        <v>6101029.6500000004</v>
      </c>
      <c r="N110" s="30">
        <v>10680082.17</v>
      </c>
      <c r="O110" s="30">
        <v>6179963.9900000002</v>
      </c>
      <c r="P110" s="30">
        <v>10042745.289999999</v>
      </c>
      <c r="Q110" s="30">
        <v>25576544.300000001</v>
      </c>
      <c r="R110" s="30">
        <v>5859339.6500000004</v>
      </c>
      <c r="S110" s="30">
        <v>5873903</v>
      </c>
      <c r="T110" s="30">
        <v>8607981.9900000002</v>
      </c>
      <c r="U110" s="30">
        <v>6041144.4199999999</v>
      </c>
      <c r="V110" s="30">
        <v>7005059.7999999998</v>
      </c>
      <c r="W110" s="30">
        <v>6599733.6600000001</v>
      </c>
      <c r="X110" s="30">
        <v>8395681.2899999991</v>
      </c>
      <c r="Y110" s="30">
        <v>6303671.1200000001</v>
      </c>
      <c r="Z110" s="43">
        <v>11181290.640000001</v>
      </c>
      <c r="AA110" s="43">
        <v>6756123.1799999997</v>
      </c>
      <c r="AB110" s="43">
        <v>10638838.699999999</v>
      </c>
      <c r="AC110" s="43">
        <v>27121838.75</v>
      </c>
      <c r="AE110" s="57">
        <f>SUM(R8:R110)</f>
        <v>60334641.779999994</v>
      </c>
      <c r="AF110" s="57">
        <f>SUM(S8:S110)</f>
        <v>61424911.610000022</v>
      </c>
      <c r="AG110" s="57">
        <f>SUM(T8:T110)</f>
        <v>89249205.249999985</v>
      </c>
      <c r="AH110" s="57">
        <f t="shared" ref="AH110" si="0">SUM(U8:U110)</f>
        <v>64382128.119999997</v>
      </c>
      <c r="AI110" s="57">
        <f>SUM(V8:V110)</f>
        <v>76048815.419999987</v>
      </c>
      <c r="AJ110" s="57">
        <f t="shared" ref="AJ110" si="1">SUM(W8:W110)</f>
        <v>66657779.530000001</v>
      </c>
      <c r="AK110" s="57">
        <f t="shared" ref="AK110" si="2">SUM(X8:X110)</f>
        <v>91627658.690000027</v>
      </c>
      <c r="AL110" s="57">
        <f>SUM(Y8:Y110)</f>
        <v>69767941.939999983</v>
      </c>
      <c r="AM110" s="57">
        <f t="shared" ref="AM110:AP110" si="3">SUM(Z8:Z110)</f>
        <v>125841233.15000001</v>
      </c>
      <c r="AN110" s="57">
        <f>SUM(AA8:AA110)</f>
        <v>74462074.25</v>
      </c>
      <c r="AO110" s="57">
        <f t="shared" si="3"/>
        <v>117548979.47999999</v>
      </c>
      <c r="AP110" s="57">
        <f t="shared" si="3"/>
        <v>300969823.73000002</v>
      </c>
    </row>
    <row r="111" spans="1:42" ht="33.75">
      <c r="A111" s="189"/>
      <c r="B111" s="186"/>
      <c r="C111" s="183"/>
      <c r="D111" s="23" t="s">
        <v>143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30">
        <v>0</v>
      </c>
      <c r="X111" s="30">
        <v>0</v>
      </c>
      <c r="Y111" s="30">
        <v>0</v>
      </c>
      <c r="Z111" s="43">
        <v>0</v>
      </c>
      <c r="AA111" s="43">
        <v>0</v>
      </c>
      <c r="AB111" s="43">
        <v>0</v>
      </c>
      <c r="AC111" s="43">
        <v>0</v>
      </c>
      <c r="AF111" s="62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ht="56.25">
      <c r="A112" s="190"/>
      <c r="B112" s="187"/>
      <c r="C112" s="184"/>
      <c r="D112" s="23" t="s">
        <v>144</v>
      </c>
      <c r="E112" s="26"/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30">
        <v>0</v>
      </c>
      <c r="X112" s="30">
        <v>0</v>
      </c>
      <c r="Y112" s="30">
        <v>0</v>
      </c>
      <c r="Z112" s="43">
        <v>0</v>
      </c>
      <c r="AA112" s="43">
        <v>0</v>
      </c>
      <c r="AB112" s="43">
        <v>0</v>
      </c>
      <c r="AC112" s="43">
        <v>0</v>
      </c>
      <c r="AF112" s="61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s="2" customFormat="1" ht="33.75" customHeight="1">
      <c r="A113" s="188" t="s">
        <v>171</v>
      </c>
      <c r="B113" s="185">
        <v>12</v>
      </c>
      <c r="C113" s="182" t="s">
        <v>40</v>
      </c>
      <c r="D113" s="24" t="s">
        <v>147</v>
      </c>
      <c r="E113" s="25"/>
      <c r="F113" s="30">
        <v>295119.23</v>
      </c>
      <c r="G113" s="30">
        <v>317662.05</v>
      </c>
      <c r="H113" s="30">
        <v>461241.68</v>
      </c>
      <c r="I113" s="30">
        <v>359335.63</v>
      </c>
      <c r="J113" s="30">
        <v>344462.87</v>
      </c>
      <c r="K113" s="30">
        <v>276996.87</v>
      </c>
      <c r="L113" s="30">
        <v>356520.4</v>
      </c>
      <c r="M113" s="30">
        <v>274175.37</v>
      </c>
      <c r="N113" s="30">
        <v>503079.86</v>
      </c>
      <c r="O113" s="30">
        <v>274047.06</v>
      </c>
      <c r="P113" s="30">
        <v>403939.5</v>
      </c>
      <c r="Q113" s="30">
        <v>1129078.8999999999</v>
      </c>
      <c r="R113" s="30">
        <v>282101.34999999998</v>
      </c>
      <c r="S113" s="30">
        <v>282101.34999999998</v>
      </c>
      <c r="T113" s="30">
        <v>401270.73</v>
      </c>
      <c r="U113" s="30">
        <v>283461.17</v>
      </c>
      <c r="V113" s="30">
        <v>303286.40999999997</v>
      </c>
      <c r="W113" s="30">
        <v>276689.05</v>
      </c>
      <c r="X113" s="30">
        <v>404842.91</v>
      </c>
      <c r="Y113" s="30">
        <v>286523.84999999998</v>
      </c>
      <c r="Z113" s="43">
        <v>522886.62</v>
      </c>
      <c r="AA113" s="43">
        <v>294478.59999999998</v>
      </c>
      <c r="AB113" s="43">
        <v>429905.35</v>
      </c>
      <c r="AC113" s="43">
        <v>1165004.45</v>
      </c>
      <c r="AE113" s="57">
        <f>+R113</f>
        <v>282101.34999999998</v>
      </c>
      <c r="AF113" s="57">
        <f t="shared" ref="AF113:AG113" si="4">+S113</f>
        <v>282101.34999999998</v>
      </c>
      <c r="AG113" s="57">
        <f t="shared" si="4"/>
        <v>401270.73</v>
      </c>
      <c r="AH113" s="57">
        <f>+U113</f>
        <v>283461.17</v>
      </c>
      <c r="AI113" s="57">
        <f>+V113</f>
        <v>303286.40999999997</v>
      </c>
      <c r="AJ113" s="57">
        <f t="shared" ref="AJ113:AL113" si="5">+W113</f>
        <v>276689.05</v>
      </c>
      <c r="AK113" s="57">
        <f t="shared" si="5"/>
        <v>404842.91</v>
      </c>
      <c r="AL113" s="57">
        <f t="shared" si="5"/>
        <v>286523.84999999998</v>
      </c>
      <c r="AM113" s="57">
        <f t="shared" ref="AM113" si="6">+Z113</f>
        <v>522886.62</v>
      </c>
      <c r="AN113" s="57">
        <f t="shared" ref="AN113" si="7">+AA113</f>
        <v>294478.59999999998</v>
      </c>
      <c r="AO113" s="57">
        <f t="shared" ref="AO113" si="8">+AB113</f>
        <v>429905.35</v>
      </c>
      <c r="AP113" s="57">
        <f>+AC113</f>
        <v>1165004.45</v>
      </c>
    </row>
    <row r="114" spans="1:42" ht="56.25">
      <c r="A114" s="189"/>
      <c r="B114" s="186"/>
      <c r="C114" s="183"/>
      <c r="D114" s="23" t="s">
        <v>148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30">
        <v>0</v>
      </c>
      <c r="X114" s="30">
        <v>0</v>
      </c>
      <c r="Y114" s="30">
        <v>0</v>
      </c>
      <c r="Z114" s="43">
        <v>0</v>
      </c>
      <c r="AA114" s="43">
        <v>0</v>
      </c>
      <c r="AB114" s="43">
        <v>0</v>
      </c>
      <c r="AC114" s="43">
        <v>0</v>
      </c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ht="78.75">
      <c r="A115" s="189"/>
      <c r="B115" s="186"/>
      <c r="C115" s="183"/>
      <c r="D115" s="23" t="s">
        <v>149</v>
      </c>
      <c r="E115" s="26"/>
      <c r="F115" s="30"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30">
        <v>0</v>
      </c>
      <c r="X115" s="30">
        <v>0</v>
      </c>
      <c r="Y115" s="30">
        <v>0</v>
      </c>
      <c r="Z115" s="43">
        <v>0</v>
      </c>
      <c r="AA115" s="43">
        <v>0</v>
      </c>
      <c r="AB115" s="43">
        <v>0</v>
      </c>
      <c r="AC115" s="43">
        <v>0</v>
      </c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ht="56.25">
      <c r="A116" s="190"/>
      <c r="B116" s="187"/>
      <c r="C116" s="184"/>
      <c r="D116" s="23" t="s">
        <v>150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30">
        <v>0</v>
      </c>
      <c r="W116" s="30">
        <v>0</v>
      </c>
      <c r="X116" s="30">
        <v>0</v>
      </c>
      <c r="Y116" s="30">
        <v>0</v>
      </c>
      <c r="Z116" s="43">
        <v>0</v>
      </c>
      <c r="AA116" s="43">
        <v>0</v>
      </c>
      <c r="AB116" s="43">
        <v>0</v>
      </c>
      <c r="AC116" s="43">
        <v>0</v>
      </c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s="2" customFormat="1" ht="22.5" customHeight="1">
      <c r="A117" s="188" t="s">
        <v>172</v>
      </c>
      <c r="B117" s="185">
        <v>13</v>
      </c>
      <c r="C117" s="182" t="s">
        <v>146</v>
      </c>
      <c r="D117" s="24" t="s">
        <v>152</v>
      </c>
      <c r="E117" s="25"/>
      <c r="F117" s="30">
        <v>2973472.97</v>
      </c>
      <c r="G117" s="30">
        <v>3105477.73</v>
      </c>
      <c r="H117" s="30">
        <v>4837347</v>
      </c>
      <c r="I117" s="30">
        <v>3772785.04</v>
      </c>
      <c r="J117" s="30">
        <v>5611203.3399999999</v>
      </c>
      <c r="K117" s="30">
        <v>7181457.0599999996</v>
      </c>
      <c r="L117" s="30">
        <v>5012223.1900000004</v>
      </c>
      <c r="M117" s="30">
        <v>3345283.55</v>
      </c>
      <c r="N117" s="30">
        <v>6926017.3300000001</v>
      </c>
      <c r="O117" s="30">
        <v>4014536.36</v>
      </c>
      <c r="P117" s="30">
        <v>6455095.7699999996</v>
      </c>
      <c r="Q117" s="30">
        <v>14836639.890000001</v>
      </c>
      <c r="R117" s="30">
        <v>2882164.03</v>
      </c>
      <c r="S117" s="30">
        <v>2968399.52</v>
      </c>
      <c r="T117" s="30">
        <v>4313670.9800000004</v>
      </c>
      <c r="U117" s="30">
        <v>3054957.37</v>
      </c>
      <c r="V117" s="30">
        <v>4468431.08</v>
      </c>
      <c r="W117" s="30">
        <v>4676261.83</v>
      </c>
      <c r="X117" s="30">
        <v>4784889.47</v>
      </c>
      <c r="Y117" s="30">
        <v>3472836.54</v>
      </c>
      <c r="Z117" s="43">
        <v>5803536.5899999999</v>
      </c>
      <c r="AA117" s="43">
        <v>3874419.56</v>
      </c>
      <c r="AB117" s="43">
        <v>6236453.1900000004</v>
      </c>
      <c r="AC117" s="43">
        <v>29949720.390000001</v>
      </c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</row>
    <row r="118" spans="1:42" ht="45">
      <c r="A118" s="189"/>
      <c r="B118" s="186"/>
      <c r="C118" s="183"/>
      <c r="D118" s="23" t="s">
        <v>153</v>
      </c>
      <c r="E118" s="26"/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/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30">
        <v>0</v>
      </c>
      <c r="X118" s="30">
        <v>0</v>
      </c>
      <c r="Y118" s="30">
        <v>0</v>
      </c>
      <c r="Z118" s="43">
        <v>0</v>
      </c>
      <c r="AA118" s="43">
        <v>0</v>
      </c>
      <c r="AB118" s="43">
        <v>0</v>
      </c>
      <c r="AC118" s="43">
        <v>0</v>
      </c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ht="33.75">
      <c r="A119" s="189"/>
      <c r="B119" s="186"/>
      <c r="C119" s="183"/>
      <c r="D119" s="24" t="s">
        <v>175</v>
      </c>
      <c r="E119" s="25"/>
      <c r="F119" s="30">
        <v>2041922.36</v>
      </c>
      <c r="G119" s="30">
        <v>2052354.27</v>
      </c>
      <c r="H119" s="30">
        <v>3052186.41</v>
      </c>
      <c r="I119" s="30">
        <v>2439403.9900000002</v>
      </c>
      <c r="J119" s="30">
        <v>2928384.65</v>
      </c>
      <c r="K119" s="30">
        <v>2239616.34</v>
      </c>
      <c r="L119" s="30">
        <v>3285180.05</v>
      </c>
      <c r="M119" s="30">
        <v>2164056.71</v>
      </c>
      <c r="N119" s="30">
        <v>4005915.9</v>
      </c>
      <c r="O119" s="30">
        <v>2194550.12</v>
      </c>
      <c r="P119" s="30">
        <v>3668024.5</v>
      </c>
      <c r="Q119" s="30">
        <v>9186183.1500000004</v>
      </c>
      <c r="R119" s="30">
        <v>2177483.92</v>
      </c>
      <c r="S119" s="30">
        <v>2268535.39</v>
      </c>
      <c r="T119" s="30">
        <v>3073303.54</v>
      </c>
      <c r="U119" s="30">
        <v>2163097.25</v>
      </c>
      <c r="V119" s="30">
        <v>2435266.85</v>
      </c>
      <c r="W119" s="30">
        <v>2185559.39</v>
      </c>
      <c r="X119" s="30">
        <v>3114353.77</v>
      </c>
      <c r="Y119" s="30">
        <v>2435155.6800000002</v>
      </c>
      <c r="Z119" s="43">
        <v>4054388.42</v>
      </c>
      <c r="AA119" s="43">
        <v>2234749.27</v>
      </c>
      <c r="AB119" s="43">
        <v>3810101.37</v>
      </c>
      <c r="AC119" s="43">
        <v>10187172.27</v>
      </c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ht="56.25">
      <c r="A120" s="189"/>
      <c r="B120" s="186"/>
      <c r="C120" s="183"/>
      <c r="D120" s="23" t="s">
        <v>176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30">
        <v>0</v>
      </c>
      <c r="X120" s="30">
        <v>0</v>
      </c>
      <c r="Y120" s="30">
        <v>0</v>
      </c>
      <c r="Z120" s="43">
        <v>0</v>
      </c>
      <c r="AA120" s="43">
        <v>0</v>
      </c>
      <c r="AB120" s="43">
        <v>0</v>
      </c>
      <c r="AC120" s="43">
        <v>0</v>
      </c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s="2" customFormat="1" ht="33.75">
      <c r="A121" s="189"/>
      <c r="B121" s="186"/>
      <c r="C121" s="183"/>
      <c r="D121" s="24" t="s">
        <v>154</v>
      </c>
      <c r="E121" s="25"/>
      <c r="F121" s="30">
        <v>897615.61</v>
      </c>
      <c r="G121" s="30">
        <v>924565.6</v>
      </c>
      <c r="H121" s="30">
        <v>1299941.93</v>
      </c>
      <c r="I121" s="30">
        <v>996806.32</v>
      </c>
      <c r="J121" s="30">
        <v>1212492.23</v>
      </c>
      <c r="K121" s="30">
        <v>989265.08</v>
      </c>
      <c r="L121" s="30">
        <v>1442063</v>
      </c>
      <c r="M121" s="30">
        <v>969531.89</v>
      </c>
      <c r="N121" s="30">
        <v>1708652.54</v>
      </c>
      <c r="O121" s="30">
        <v>1011210.68</v>
      </c>
      <c r="P121" s="30">
        <v>1506846.32</v>
      </c>
      <c r="Q121" s="30">
        <v>3821832.95</v>
      </c>
      <c r="R121" s="30">
        <v>967156.07</v>
      </c>
      <c r="S121" s="30">
        <v>955305.4</v>
      </c>
      <c r="T121" s="30">
        <v>1303232.45</v>
      </c>
      <c r="U121" s="30">
        <v>990147.01</v>
      </c>
      <c r="V121" s="30">
        <v>1056228.06</v>
      </c>
      <c r="W121" s="30">
        <v>983102.92</v>
      </c>
      <c r="X121" s="30">
        <v>1316358.6000000001</v>
      </c>
      <c r="Y121" s="30">
        <v>981974.15</v>
      </c>
      <c r="Z121" s="43">
        <v>1690550.13</v>
      </c>
      <c r="AA121" s="43">
        <v>1170126.32</v>
      </c>
      <c r="AB121" s="43">
        <v>1526632.45</v>
      </c>
      <c r="AC121" s="43">
        <v>3938673.34</v>
      </c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</row>
    <row r="122" spans="1:42" ht="56.25">
      <c r="A122" s="189"/>
      <c r="B122" s="186"/>
      <c r="C122" s="183"/>
      <c r="D122" s="23" t="s">
        <v>155</v>
      </c>
      <c r="E122" s="26"/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30">
        <v>0</v>
      </c>
      <c r="X122" s="30">
        <v>0</v>
      </c>
      <c r="Y122" s="30">
        <v>0</v>
      </c>
      <c r="Z122" s="43">
        <v>0</v>
      </c>
      <c r="AA122" s="43">
        <v>0</v>
      </c>
      <c r="AB122" s="43">
        <v>0</v>
      </c>
      <c r="AC122" s="43">
        <v>0</v>
      </c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s="2" customFormat="1" ht="45">
      <c r="A123" s="189"/>
      <c r="B123" s="186"/>
      <c r="C123" s="183"/>
      <c r="D123" s="24" t="s">
        <v>156</v>
      </c>
      <c r="E123" s="25"/>
      <c r="F123" s="30">
        <v>386816.58</v>
      </c>
      <c r="G123" s="30">
        <v>948970.7</v>
      </c>
      <c r="H123" s="30">
        <v>990124.88</v>
      </c>
      <c r="I123" s="30">
        <v>895357.74</v>
      </c>
      <c r="J123" s="30">
        <v>1089622.57</v>
      </c>
      <c r="K123" s="30">
        <v>802834.27</v>
      </c>
      <c r="L123" s="30">
        <v>790388.21</v>
      </c>
      <c r="M123" s="30">
        <v>758556.64</v>
      </c>
      <c r="N123" s="30">
        <v>1129298.22</v>
      </c>
      <c r="O123" s="30">
        <v>815038.03</v>
      </c>
      <c r="P123" s="30">
        <v>1110342.77</v>
      </c>
      <c r="Q123" s="30">
        <v>2462409.06</v>
      </c>
      <c r="R123" s="30">
        <v>418714.37</v>
      </c>
      <c r="S123" s="30">
        <v>803113.68</v>
      </c>
      <c r="T123" s="30">
        <v>944617.06</v>
      </c>
      <c r="U123" s="30">
        <v>793246.99</v>
      </c>
      <c r="V123" s="30">
        <v>834115.89</v>
      </c>
      <c r="W123" s="30">
        <v>586486.68000000005</v>
      </c>
      <c r="X123" s="30">
        <v>881527.03</v>
      </c>
      <c r="Y123" s="30">
        <v>702106.66</v>
      </c>
      <c r="Z123" s="43">
        <v>1118164.04</v>
      </c>
      <c r="AA123" s="43">
        <v>753415.45</v>
      </c>
      <c r="AB123" s="43">
        <v>984840.08</v>
      </c>
      <c r="AC123" s="43">
        <v>2284878.7999999998</v>
      </c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</row>
    <row r="124" spans="1:42" ht="45">
      <c r="A124" s="189"/>
      <c r="B124" s="186"/>
      <c r="C124" s="183"/>
      <c r="D124" s="23" t="s">
        <v>157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30">
        <v>0</v>
      </c>
      <c r="X124" s="30">
        <v>0</v>
      </c>
      <c r="Y124" s="30">
        <v>0</v>
      </c>
      <c r="Z124" s="43">
        <v>0</v>
      </c>
      <c r="AA124" s="43">
        <v>0</v>
      </c>
      <c r="AB124" s="43">
        <v>0</v>
      </c>
      <c r="AC124" s="43">
        <v>0</v>
      </c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ht="22.5">
      <c r="A125" s="189"/>
      <c r="B125" s="186"/>
      <c r="C125" s="183"/>
      <c r="D125" s="24" t="s">
        <v>158</v>
      </c>
      <c r="E125" s="25"/>
      <c r="F125" s="30">
        <v>34534.21</v>
      </c>
      <c r="G125" s="30">
        <v>34911.660000000003</v>
      </c>
      <c r="H125" s="30">
        <v>44445</v>
      </c>
      <c r="I125" s="30">
        <v>35867.86</v>
      </c>
      <c r="J125" s="30">
        <v>38865.279999999999</v>
      </c>
      <c r="K125" s="30">
        <v>34735.83</v>
      </c>
      <c r="L125" s="30">
        <v>44983.03</v>
      </c>
      <c r="M125" s="30">
        <v>34734.050000000003</v>
      </c>
      <c r="N125" s="30">
        <v>54328.67</v>
      </c>
      <c r="O125" s="30">
        <v>35475.67</v>
      </c>
      <c r="P125" s="30">
        <v>43832.27</v>
      </c>
      <c r="Q125" s="30">
        <v>101591.91</v>
      </c>
      <c r="R125" s="30">
        <v>35071.53</v>
      </c>
      <c r="S125" s="30">
        <v>35505.18</v>
      </c>
      <c r="T125" s="30">
        <v>44907.3</v>
      </c>
      <c r="U125" s="30">
        <v>35365.51</v>
      </c>
      <c r="V125" s="30">
        <v>36524.04</v>
      </c>
      <c r="W125" s="30">
        <v>35429.29</v>
      </c>
      <c r="X125" s="30">
        <v>34136.449999999997</v>
      </c>
      <c r="Y125" s="30">
        <v>24658.17</v>
      </c>
      <c r="Z125" s="43">
        <v>43619.75</v>
      </c>
      <c r="AA125" s="43">
        <v>25065.39</v>
      </c>
      <c r="AB125" s="43">
        <v>8000</v>
      </c>
      <c r="AC125" s="43">
        <v>399</v>
      </c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s="2" customFormat="1" ht="22.5">
      <c r="A126" s="189"/>
      <c r="B126" s="186"/>
      <c r="C126" s="183"/>
      <c r="D126" s="23" t="s">
        <v>158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30">
        <v>0</v>
      </c>
      <c r="X126" s="30">
        <v>0</v>
      </c>
      <c r="Y126" s="30">
        <v>0</v>
      </c>
      <c r="Z126" s="43">
        <v>0</v>
      </c>
      <c r="AA126" s="43">
        <v>0</v>
      </c>
      <c r="AB126" s="43">
        <v>0</v>
      </c>
      <c r="AC126" s="43">
        <v>0</v>
      </c>
      <c r="AE126" s="57">
        <f>SUM(R117:R126)</f>
        <v>6480589.9199999999</v>
      </c>
      <c r="AF126" s="57">
        <f>SUM(S117:S126)</f>
        <v>7030859.1699999999</v>
      </c>
      <c r="AG126" s="57">
        <f>SUM(T117:T126)</f>
        <v>9679731.3300000019</v>
      </c>
      <c r="AH126" s="57">
        <f>SUM(U117:U126)</f>
        <v>7036814.1299999999</v>
      </c>
      <c r="AI126" s="57">
        <f>SUM(V117:V127)</f>
        <v>8830565.9199999999</v>
      </c>
      <c r="AJ126" s="57">
        <f t="shared" ref="AJ126:AL126" si="9">SUM(W117:W127)</f>
        <v>8466840.1099999994</v>
      </c>
      <c r="AK126" s="57">
        <f t="shared" si="9"/>
        <v>10131265.319999998</v>
      </c>
      <c r="AL126" s="57">
        <f t="shared" si="9"/>
        <v>7616731.2000000011</v>
      </c>
      <c r="AM126" s="57">
        <f t="shared" ref="AM126" si="10">SUM(Z117:Z127)</f>
        <v>12710258.93</v>
      </c>
      <c r="AN126" s="57">
        <f>SUM(AA117:AA127)</f>
        <v>8057775.9900000002</v>
      </c>
      <c r="AO126" s="57">
        <f t="shared" ref="AO126" si="11">SUM(AB117:AB127)</f>
        <v>12566027.09</v>
      </c>
      <c r="AP126" s="57">
        <f t="shared" ref="AP126" si="12">SUM(AC117:AC127)</f>
        <v>46461866.029999994</v>
      </c>
    </row>
    <row r="127" spans="1:42" ht="45">
      <c r="A127" s="190"/>
      <c r="B127" s="187"/>
      <c r="C127" s="184"/>
      <c r="D127" s="24" t="s">
        <v>338</v>
      </c>
      <c r="E127" s="26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>
        <v>0</v>
      </c>
      <c r="W127" s="30">
        <v>0</v>
      </c>
      <c r="X127" s="30">
        <v>0</v>
      </c>
      <c r="Y127" s="30">
        <v>0</v>
      </c>
      <c r="Z127" s="43">
        <v>0</v>
      </c>
      <c r="AA127" s="43">
        <v>0</v>
      </c>
      <c r="AB127" s="43">
        <v>0</v>
      </c>
      <c r="AC127" s="43">
        <v>101022.23</v>
      </c>
      <c r="AE127" s="60">
        <f t="shared" ref="AE127:AL127" si="13">SUM(+AE110+AE113+AE126)</f>
        <v>67097333.049999997</v>
      </c>
      <c r="AF127" s="60">
        <f t="shared" si="13"/>
        <v>68737872.130000025</v>
      </c>
      <c r="AG127" s="60">
        <f t="shared" si="13"/>
        <v>99330207.309999987</v>
      </c>
      <c r="AH127" s="60">
        <f t="shared" si="13"/>
        <v>71702403.420000002</v>
      </c>
      <c r="AI127" s="60">
        <f t="shared" si="13"/>
        <v>85182667.749999985</v>
      </c>
      <c r="AJ127" s="60">
        <f t="shared" si="13"/>
        <v>75401308.689999998</v>
      </c>
      <c r="AK127" s="60">
        <f t="shared" si="13"/>
        <v>102163766.92000002</v>
      </c>
      <c r="AL127" s="60">
        <f t="shared" si="13"/>
        <v>77671196.98999998</v>
      </c>
      <c r="AM127" s="60">
        <f>SUM(+AM110+AM113+AM126)</f>
        <v>139074378.70000002</v>
      </c>
      <c r="AN127" s="60">
        <f>SUM(+AN110+AN113+AN126)</f>
        <v>82814328.839999989</v>
      </c>
      <c r="AO127" s="60">
        <f t="shared" ref="AO127:AP127" si="14">SUM(+AO110+AO113+AO126)</f>
        <v>130544911.91999999</v>
      </c>
      <c r="AP127" s="60">
        <f t="shared" si="14"/>
        <v>348596694.20999998</v>
      </c>
    </row>
    <row r="128" spans="1:42" ht="31.5" customHeight="1">
      <c r="A128" s="188" t="s">
        <v>173</v>
      </c>
      <c r="B128" s="185">
        <v>14</v>
      </c>
      <c r="C128" s="182" t="s">
        <v>40</v>
      </c>
      <c r="D128" s="23" t="s">
        <v>178</v>
      </c>
      <c r="E128" s="26"/>
      <c r="F128" s="30">
        <v>41847.160000000003</v>
      </c>
      <c r="G128" s="30">
        <v>30703.13</v>
      </c>
      <c r="H128" s="30">
        <v>36927.31</v>
      </c>
      <c r="I128" s="30">
        <v>24644</v>
      </c>
      <c r="J128" s="30">
        <v>0</v>
      </c>
      <c r="K128" s="30">
        <v>10670.21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30">
        <v>0</v>
      </c>
      <c r="X128" s="30">
        <v>0</v>
      </c>
      <c r="Y128" s="30">
        <v>0</v>
      </c>
      <c r="Z128" s="43">
        <v>0</v>
      </c>
      <c r="AA128" s="43">
        <v>0</v>
      </c>
      <c r="AB128" s="43">
        <v>0</v>
      </c>
      <c r="AC128" s="43">
        <v>0</v>
      </c>
      <c r="AH128" s="63">
        <f>SUM(AE127:AH127)</f>
        <v>306867815.91000003</v>
      </c>
      <c r="AL128" s="63">
        <f>SUM(AI127:AL127)</f>
        <v>340418940.35000002</v>
      </c>
      <c r="AP128" s="63">
        <f>SUM(AM127:AP127)</f>
        <v>701030313.67000008</v>
      </c>
    </row>
    <row r="129" spans="1:31" ht="33.75">
      <c r="A129" s="189"/>
      <c r="B129" s="186"/>
      <c r="C129" s="183"/>
      <c r="D129" s="23" t="s">
        <v>179</v>
      </c>
      <c r="E129" s="26"/>
      <c r="F129" s="30">
        <v>0</v>
      </c>
      <c r="G129" s="30">
        <v>0</v>
      </c>
      <c r="H129" s="30">
        <v>45542.34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30">
        <v>0</v>
      </c>
      <c r="X129" s="30">
        <v>0</v>
      </c>
      <c r="Y129" s="30">
        <v>0</v>
      </c>
      <c r="Z129" s="43">
        <v>0</v>
      </c>
      <c r="AA129" s="43">
        <v>0</v>
      </c>
      <c r="AB129" s="43">
        <v>0</v>
      </c>
      <c r="AC129" s="43">
        <v>0</v>
      </c>
    </row>
    <row r="130" spans="1:31" ht="56.25">
      <c r="A130" s="189"/>
      <c r="B130" s="186"/>
      <c r="C130" s="183"/>
      <c r="D130" s="23" t="s">
        <v>180</v>
      </c>
      <c r="E130" s="26"/>
      <c r="F130" s="30">
        <v>0</v>
      </c>
      <c r="G130" s="30">
        <v>1597660.25</v>
      </c>
      <c r="H130" s="30">
        <v>1612605.75</v>
      </c>
      <c r="I130" s="30">
        <v>3932500</v>
      </c>
      <c r="J130" s="30">
        <v>4178725.92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30">
        <v>0</v>
      </c>
      <c r="X130" s="30">
        <v>0</v>
      </c>
      <c r="Y130" s="30">
        <v>0</v>
      </c>
      <c r="Z130" s="43">
        <v>0</v>
      </c>
      <c r="AA130" s="43">
        <v>0</v>
      </c>
      <c r="AB130" s="43">
        <v>0</v>
      </c>
      <c r="AC130" s="43">
        <v>0</v>
      </c>
    </row>
    <row r="131" spans="1:31" ht="67.5">
      <c r="A131" s="189"/>
      <c r="B131" s="187"/>
      <c r="C131" s="184"/>
      <c r="D131" s="23" t="s">
        <v>181</v>
      </c>
      <c r="E131" s="26"/>
      <c r="F131" s="30">
        <v>36854.230000000003</v>
      </c>
      <c r="G131" s="30">
        <v>429623.83</v>
      </c>
      <c r="H131" s="30">
        <v>769036.52</v>
      </c>
      <c r="I131" s="30">
        <v>130662.3</v>
      </c>
      <c r="J131" s="30">
        <v>5076543.22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30">
        <v>0</v>
      </c>
      <c r="X131" s="30">
        <v>0</v>
      </c>
      <c r="Y131" s="30">
        <v>0</v>
      </c>
      <c r="Z131" s="43">
        <v>0</v>
      </c>
      <c r="AA131" s="43">
        <v>0</v>
      </c>
      <c r="AB131" s="43">
        <v>0</v>
      </c>
      <c r="AC131" s="43">
        <v>0</v>
      </c>
    </row>
    <row r="132" spans="1:31" s="2" customFormat="1" ht="56.25">
      <c r="A132" s="189"/>
      <c r="B132" s="185">
        <v>15</v>
      </c>
      <c r="C132" s="182" t="s">
        <v>146</v>
      </c>
      <c r="D132" s="24" t="s">
        <v>159</v>
      </c>
      <c r="E132" s="25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30">
        <v>0</v>
      </c>
      <c r="X132" s="30">
        <v>0</v>
      </c>
      <c r="Y132" s="30">
        <v>0</v>
      </c>
      <c r="Z132" s="43">
        <v>0</v>
      </c>
      <c r="AA132" s="43">
        <v>0</v>
      </c>
      <c r="AB132" s="43">
        <v>0</v>
      </c>
      <c r="AC132" s="43">
        <v>0</v>
      </c>
      <c r="AE132" s="58"/>
    </row>
    <row r="133" spans="1:31" ht="56.25">
      <c r="A133" s="189"/>
      <c r="B133" s="186"/>
      <c r="C133" s="183"/>
      <c r="D133" s="23" t="s">
        <v>159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0">
        <v>0</v>
      </c>
      <c r="Z133" s="43">
        <v>0</v>
      </c>
      <c r="AA133" s="43">
        <v>0</v>
      </c>
      <c r="AB133" s="43">
        <v>0</v>
      </c>
      <c r="AC133" s="43">
        <v>0</v>
      </c>
    </row>
    <row r="134" spans="1:31" s="2" customFormat="1" ht="56.25">
      <c r="A134" s="189"/>
      <c r="B134" s="186"/>
      <c r="C134" s="183"/>
      <c r="D134" s="24" t="s">
        <v>160</v>
      </c>
      <c r="E134" s="25"/>
      <c r="F134" s="30">
        <v>0</v>
      </c>
      <c r="G134" s="30">
        <v>30746.55</v>
      </c>
      <c r="H134" s="30">
        <v>26354.2</v>
      </c>
      <c r="I134" s="30">
        <v>0</v>
      </c>
      <c r="J134" s="30">
        <v>0</v>
      </c>
      <c r="K134" s="30">
        <v>0</v>
      </c>
      <c r="L134" s="30">
        <v>13621.64</v>
      </c>
      <c r="M134" s="30">
        <v>13055.35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30">
        <v>0</v>
      </c>
      <c r="X134" s="30">
        <v>0</v>
      </c>
      <c r="Y134" s="30">
        <v>0</v>
      </c>
      <c r="Z134" s="43">
        <v>0</v>
      </c>
      <c r="AA134" s="43">
        <v>0</v>
      </c>
      <c r="AB134" s="43">
        <v>0</v>
      </c>
      <c r="AC134" s="43">
        <v>0</v>
      </c>
      <c r="AE134" s="58"/>
    </row>
    <row r="135" spans="1:31" ht="56.25">
      <c r="A135" s="189"/>
      <c r="B135" s="186"/>
      <c r="C135" s="183"/>
      <c r="D135" s="23" t="s">
        <v>160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30">
        <v>0</v>
      </c>
      <c r="X135" s="30">
        <v>0</v>
      </c>
      <c r="Y135" s="30">
        <v>0</v>
      </c>
      <c r="Z135" s="43">
        <v>0</v>
      </c>
      <c r="AA135" s="43">
        <v>0</v>
      </c>
      <c r="AB135" s="43">
        <v>0</v>
      </c>
      <c r="AC135" s="43">
        <v>0</v>
      </c>
    </row>
    <row r="136" spans="1:31" s="2" customFormat="1" ht="15.75">
      <c r="A136" s="189"/>
      <c r="B136" s="186"/>
      <c r="C136" s="183"/>
      <c r="D136" s="24" t="s">
        <v>161</v>
      </c>
      <c r="E136" s="25"/>
      <c r="F136" s="30">
        <v>0</v>
      </c>
      <c r="G136" s="30">
        <v>0</v>
      </c>
      <c r="H136" s="30">
        <v>0</v>
      </c>
      <c r="I136" s="30">
        <v>0</v>
      </c>
      <c r="J136" s="30">
        <v>32868.730000000003</v>
      </c>
      <c r="K136" s="30">
        <v>0</v>
      </c>
      <c r="L136" s="30">
        <v>14086.6</v>
      </c>
      <c r="M136" s="30">
        <v>0</v>
      </c>
      <c r="N136" s="30"/>
      <c r="O136" s="30"/>
      <c r="P136" s="30"/>
      <c r="Q136" s="30"/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30">
        <v>0</v>
      </c>
      <c r="X136" s="30">
        <v>0</v>
      </c>
      <c r="Y136" s="30">
        <v>0</v>
      </c>
      <c r="Z136" s="43">
        <v>0</v>
      </c>
      <c r="AA136" s="43">
        <v>0</v>
      </c>
      <c r="AB136" s="43">
        <v>0</v>
      </c>
      <c r="AC136" s="43">
        <v>0</v>
      </c>
      <c r="AE136" s="58"/>
    </row>
    <row r="137" spans="1:31">
      <c r="A137" s="190"/>
      <c r="B137" s="187"/>
      <c r="C137" s="184"/>
      <c r="D137" s="23" t="s">
        <v>161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30">
        <v>0</v>
      </c>
      <c r="X137" s="30">
        <v>0</v>
      </c>
      <c r="Y137" s="30">
        <v>0</v>
      </c>
      <c r="Z137" s="43">
        <v>0</v>
      </c>
      <c r="AA137" s="43">
        <v>0</v>
      </c>
      <c r="AB137" s="43">
        <v>0</v>
      </c>
      <c r="AC137" s="43">
        <v>0</v>
      </c>
    </row>
    <row r="138" spans="1:3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45"/>
      <c r="AA138" s="45"/>
      <c r="AB138" s="45"/>
      <c r="AC138" s="45"/>
    </row>
    <row r="139" spans="1:3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45"/>
      <c r="AA139" s="45"/>
      <c r="AB139" s="45"/>
      <c r="AC139" s="45"/>
    </row>
    <row r="140" spans="1:3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45"/>
      <c r="AA140" s="45"/>
      <c r="AB140" s="45"/>
      <c r="AC140" s="45"/>
      <c r="AE140" s="59"/>
    </row>
    <row r="141" spans="1:3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45"/>
      <c r="AA141" s="45"/>
      <c r="AB141" s="45"/>
      <c r="AC141" s="45"/>
    </row>
    <row r="142" spans="1:3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45"/>
      <c r="AA142" s="45"/>
      <c r="AB142" s="45"/>
      <c r="AC142" s="45"/>
    </row>
    <row r="143" spans="1:3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3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</sheetData>
  <mergeCells count="28">
    <mergeCell ref="A128:A137"/>
    <mergeCell ref="B128:B131"/>
    <mergeCell ref="C128:C131"/>
    <mergeCell ref="B132:B137"/>
    <mergeCell ref="C132:C137"/>
    <mergeCell ref="A113:A116"/>
    <mergeCell ref="B113:B116"/>
    <mergeCell ref="C113:C116"/>
    <mergeCell ref="A117:A127"/>
    <mergeCell ref="B117:B127"/>
    <mergeCell ref="C117:C127"/>
    <mergeCell ref="A8:A16"/>
    <mergeCell ref="B8:B112"/>
    <mergeCell ref="C8:C16"/>
    <mergeCell ref="A107:A109"/>
    <mergeCell ref="C107:C109"/>
    <mergeCell ref="A110:A112"/>
    <mergeCell ref="C110:C112"/>
    <mergeCell ref="C17:C101"/>
    <mergeCell ref="A17:A106"/>
    <mergeCell ref="F5:AC5"/>
    <mergeCell ref="F6:Q6"/>
    <mergeCell ref="R6:AC6"/>
    <mergeCell ref="A5:A7"/>
    <mergeCell ref="B5:B7"/>
    <mergeCell ref="C5:C7"/>
    <mergeCell ref="D5:D7"/>
    <mergeCell ref="E5:E7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2" manualBreakCount="2">
    <brk id="112" max="28" man="1"/>
    <brk id="130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84740745262"/>
  </sheetPr>
  <dimension ref="A1:AC201"/>
  <sheetViews>
    <sheetView showGridLines="0" view="pageBreakPreview" zoomScaleNormal="115" zoomScaleSheetLayoutView="100" workbookViewId="0">
      <pane xSplit="5" ySplit="7" topLeftCell="K8" activePane="bottomRight" state="frozen"/>
      <selection activeCell="O54" sqref="O54"/>
      <selection pane="topRight" activeCell="O54" sqref="O54"/>
      <selection pane="bottomLeft" activeCell="O54" sqref="O54"/>
      <selection pane="bottomRight" activeCell="G11" sqref="G11"/>
    </sheetView>
  </sheetViews>
  <sheetFormatPr baseColWidth="10" defaultColWidth="11.42578125" defaultRowHeight="15"/>
  <cols>
    <col min="1" max="1" width="12.42578125" style="4" customWidth="1"/>
    <col min="2" max="2" width="8.7109375" style="4" customWidth="1"/>
    <col min="3" max="3" width="8.42578125" style="4" customWidth="1"/>
    <col min="4" max="4" width="13.42578125" style="4" customWidth="1"/>
    <col min="5" max="5" width="9" style="4" customWidth="1"/>
    <col min="6" max="9" width="8.7109375" style="4" bestFit="1" customWidth="1"/>
    <col min="10" max="13" width="8.7109375" style="19" bestFit="1" customWidth="1"/>
    <col min="14" max="17" width="8.7109375" style="88" bestFit="1" customWidth="1"/>
    <col min="18" max="19" width="10.7109375" style="1" bestFit="1" customWidth="1"/>
    <col min="20" max="25" width="11.5703125" style="1" bestFit="1" customWidth="1"/>
    <col min="26" max="29" width="12.85546875" style="1" bestFit="1" customWidth="1"/>
    <col min="30" max="256" width="11.42578125" style="1"/>
    <col min="257" max="257" width="12.42578125" style="1" customWidth="1"/>
    <col min="258" max="258" width="8.7109375" style="1" customWidth="1"/>
    <col min="259" max="259" width="8.42578125" style="1" customWidth="1"/>
    <col min="260" max="260" width="13.42578125" style="1" customWidth="1"/>
    <col min="261" max="261" width="9" style="1" customWidth="1"/>
    <col min="262" max="265" width="14.28515625" style="1" customWidth="1"/>
    <col min="266" max="266" width="4.7109375" style="1" customWidth="1"/>
    <col min="267" max="270" width="0" style="1" hidden="1" customWidth="1"/>
    <col min="271" max="272" width="10.140625" style="1" bestFit="1" customWidth="1"/>
    <col min="273" max="273" width="11" style="1" customWidth="1"/>
    <col min="274" max="274" width="14.140625" style="1" bestFit="1" customWidth="1"/>
    <col min="275" max="512" width="11.42578125" style="1"/>
    <col min="513" max="513" width="12.42578125" style="1" customWidth="1"/>
    <col min="514" max="514" width="8.7109375" style="1" customWidth="1"/>
    <col min="515" max="515" width="8.42578125" style="1" customWidth="1"/>
    <col min="516" max="516" width="13.42578125" style="1" customWidth="1"/>
    <col min="517" max="517" width="9" style="1" customWidth="1"/>
    <col min="518" max="521" width="14.28515625" style="1" customWidth="1"/>
    <col min="522" max="522" width="4.7109375" style="1" customWidth="1"/>
    <col min="523" max="526" width="0" style="1" hidden="1" customWidth="1"/>
    <col min="527" max="528" width="10.140625" style="1" bestFit="1" customWidth="1"/>
    <col min="529" max="529" width="11" style="1" customWidth="1"/>
    <col min="530" max="530" width="14.140625" style="1" bestFit="1" customWidth="1"/>
    <col min="531" max="768" width="11.42578125" style="1"/>
    <col min="769" max="769" width="12.42578125" style="1" customWidth="1"/>
    <col min="770" max="770" width="8.7109375" style="1" customWidth="1"/>
    <col min="771" max="771" width="8.42578125" style="1" customWidth="1"/>
    <col min="772" max="772" width="13.42578125" style="1" customWidth="1"/>
    <col min="773" max="773" width="9" style="1" customWidth="1"/>
    <col min="774" max="777" width="14.28515625" style="1" customWidth="1"/>
    <col min="778" max="778" width="4.7109375" style="1" customWidth="1"/>
    <col min="779" max="782" width="0" style="1" hidden="1" customWidth="1"/>
    <col min="783" max="784" width="10.140625" style="1" bestFit="1" customWidth="1"/>
    <col min="785" max="785" width="11" style="1" customWidth="1"/>
    <col min="786" max="786" width="14.140625" style="1" bestFit="1" customWidth="1"/>
    <col min="787" max="1024" width="11.42578125" style="1"/>
    <col min="1025" max="1025" width="12.42578125" style="1" customWidth="1"/>
    <col min="1026" max="1026" width="8.7109375" style="1" customWidth="1"/>
    <col min="1027" max="1027" width="8.42578125" style="1" customWidth="1"/>
    <col min="1028" max="1028" width="13.42578125" style="1" customWidth="1"/>
    <col min="1029" max="1029" width="9" style="1" customWidth="1"/>
    <col min="1030" max="1033" width="14.28515625" style="1" customWidth="1"/>
    <col min="1034" max="1034" width="4.7109375" style="1" customWidth="1"/>
    <col min="1035" max="1038" width="0" style="1" hidden="1" customWidth="1"/>
    <col min="1039" max="1040" width="10.140625" style="1" bestFit="1" customWidth="1"/>
    <col min="1041" max="1041" width="11" style="1" customWidth="1"/>
    <col min="1042" max="1042" width="14.140625" style="1" bestFit="1" customWidth="1"/>
    <col min="1043" max="1280" width="11.42578125" style="1"/>
    <col min="1281" max="1281" width="12.42578125" style="1" customWidth="1"/>
    <col min="1282" max="1282" width="8.7109375" style="1" customWidth="1"/>
    <col min="1283" max="1283" width="8.42578125" style="1" customWidth="1"/>
    <col min="1284" max="1284" width="13.42578125" style="1" customWidth="1"/>
    <col min="1285" max="1285" width="9" style="1" customWidth="1"/>
    <col min="1286" max="1289" width="14.28515625" style="1" customWidth="1"/>
    <col min="1290" max="1290" width="4.7109375" style="1" customWidth="1"/>
    <col min="1291" max="1294" width="0" style="1" hidden="1" customWidth="1"/>
    <col min="1295" max="1296" width="10.140625" style="1" bestFit="1" customWidth="1"/>
    <col min="1297" max="1297" width="11" style="1" customWidth="1"/>
    <col min="1298" max="1298" width="14.140625" style="1" bestFit="1" customWidth="1"/>
    <col min="1299" max="1536" width="11.42578125" style="1"/>
    <col min="1537" max="1537" width="12.42578125" style="1" customWidth="1"/>
    <col min="1538" max="1538" width="8.7109375" style="1" customWidth="1"/>
    <col min="1539" max="1539" width="8.42578125" style="1" customWidth="1"/>
    <col min="1540" max="1540" width="13.42578125" style="1" customWidth="1"/>
    <col min="1541" max="1541" width="9" style="1" customWidth="1"/>
    <col min="1542" max="1545" width="14.28515625" style="1" customWidth="1"/>
    <col min="1546" max="1546" width="4.7109375" style="1" customWidth="1"/>
    <col min="1547" max="1550" width="0" style="1" hidden="1" customWidth="1"/>
    <col min="1551" max="1552" width="10.140625" style="1" bestFit="1" customWidth="1"/>
    <col min="1553" max="1553" width="11" style="1" customWidth="1"/>
    <col min="1554" max="1554" width="14.140625" style="1" bestFit="1" customWidth="1"/>
    <col min="1555" max="1792" width="11.42578125" style="1"/>
    <col min="1793" max="1793" width="12.42578125" style="1" customWidth="1"/>
    <col min="1794" max="1794" width="8.7109375" style="1" customWidth="1"/>
    <col min="1795" max="1795" width="8.42578125" style="1" customWidth="1"/>
    <col min="1796" max="1796" width="13.42578125" style="1" customWidth="1"/>
    <col min="1797" max="1797" width="9" style="1" customWidth="1"/>
    <col min="1798" max="1801" width="14.28515625" style="1" customWidth="1"/>
    <col min="1802" max="1802" width="4.7109375" style="1" customWidth="1"/>
    <col min="1803" max="1806" width="0" style="1" hidden="1" customWidth="1"/>
    <col min="1807" max="1808" width="10.140625" style="1" bestFit="1" customWidth="1"/>
    <col min="1809" max="1809" width="11" style="1" customWidth="1"/>
    <col min="1810" max="1810" width="14.140625" style="1" bestFit="1" customWidth="1"/>
    <col min="1811" max="2048" width="11.42578125" style="1"/>
    <col min="2049" max="2049" width="12.42578125" style="1" customWidth="1"/>
    <col min="2050" max="2050" width="8.7109375" style="1" customWidth="1"/>
    <col min="2051" max="2051" width="8.42578125" style="1" customWidth="1"/>
    <col min="2052" max="2052" width="13.42578125" style="1" customWidth="1"/>
    <col min="2053" max="2053" width="9" style="1" customWidth="1"/>
    <col min="2054" max="2057" width="14.28515625" style="1" customWidth="1"/>
    <col min="2058" max="2058" width="4.7109375" style="1" customWidth="1"/>
    <col min="2059" max="2062" width="0" style="1" hidden="1" customWidth="1"/>
    <col min="2063" max="2064" width="10.140625" style="1" bestFit="1" customWidth="1"/>
    <col min="2065" max="2065" width="11" style="1" customWidth="1"/>
    <col min="2066" max="2066" width="14.140625" style="1" bestFit="1" customWidth="1"/>
    <col min="2067" max="2304" width="11.42578125" style="1"/>
    <col min="2305" max="2305" width="12.42578125" style="1" customWidth="1"/>
    <col min="2306" max="2306" width="8.7109375" style="1" customWidth="1"/>
    <col min="2307" max="2307" width="8.42578125" style="1" customWidth="1"/>
    <col min="2308" max="2308" width="13.42578125" style="1" customWidth="1"/>
    <col min="2309" max="2309" width="9" style="1" customWidth="1"/>
    <col min="2310" max="2313" width="14.28515625" style="1" customWidth="1"/>
    <col min="2314" max="2314" width="4.7109375" style="1" customWidth="1"/>
    <col min="2315" max="2318" width="0" style="1" hidden="1" customWidth="1"/>
    <col min="2319" max="2320" width="10.140625" style="1" bestFit="1" customWidth="1"/>
    <col min="2321" max="2321" width="11" style="1" customWidth="1"/>
    <col min="2322" max="2322" width="14.140625" style="1" bestFit="1" customWidth="1"/>
    <col min="2323" max="2560" width="11.42578125" style="1"/>
    <col min="2561" max="2561" width="12.42578125" style="1" customWidth="1"/>
    <col min="2562" max="2562" width="8.7109375" style="1" customWidth="1"/>
    <col min="2563" max="2563" width="8.42578125" style="1" customWidth="1"/>
    <col min="2564" max="2564" width="13.42578125" style="1" customWidth="1"/>
    <col min="2565" max="2565" width="9" style="1" customWidth="1"/>
    <col min="2566" max="2569" width="14.28515625" style="1" customWidth="1"/>
    <col min="2570" max="2570" width="4.7109375" style="1" customWidth="1"/>
    <col min="2571" max="2574" width="0" style="1" hidden="1" customWidth="1"/>
    <col min="2575" max="2576" width="10.140625" style="1" bestFit="1" customWidth="1"/>
    <col min="2577" max="2577" width="11" style="1" customWidth="1"/>
    <col min="2578" max="2578" width="14.140625" style="1" bestFit="1" customWidth="1"/>
    <col min="2579" max="2816" width="11.42578125" style="1"/>
    <col min="2817" max="2817" width="12.42578125" style="1" customWidth="1"/>
    <col min="2818" max="2818" width="8.7109375" style="1" customWidth="1"/>
    <col min="2819" max="2819" width="8.42578125" style="1" customWidth="1"/>
    <col min="2820" max="2820" width="13.42578125" style="1" customWidth="1"/>
    <col min="2821" max="2821" width="9" style="1" customWidth="1"/>
    <col min="2822" max="2825" width="14.28515625" style="1" customWidth="1"/>
    <col min="2826" max="2826" width="4.7109375" style="1" customWidth="1"/>
    <col min="2827" max="2830" width="0" style="1" hidden="1" customWidth="1"/>
    <col min="2831" max="2832" width="10.140625" style="1" bestFit="1" customWidth="1"/>
    <col min="2833" max="2833" width="11" style="1" customWidth="1"/>
    <col min="2834" max="2834" width="14.140625" style="1" bestFit="1" customWidth="1"/>
    <col min="2835" max="3072" width="11.42578125" style="1"/>
    <col min="3073" max="3073" width="12.42578125" style="1" customWidth="1"/>
    <col min="3074" max="3074" width="8.7109375" style="1" customWidth="1"/>
    <col min="3075" max="3075" width="8.42578125" style="1" customWidth="1"/>
    <col min="3076" max="3076" width="13.42578125" style="1" customWidth="1"/>
    <col min="3077" max="3077" width="9" style="1" customWidth="1"/>
    <col min="3078" max="3081" width="14.28515625" style="1" customWidth="1"/>
    <col min="3082" max="3082" width="4.7109375" style="1" customWidth="1"/>
    <col min="3083" max="3086" width="0" style="1" hidden="1" customWidth="1"/>
    <col min="3087" max="3088" width="10.140625" style="1" bestFit="1" customWidth="1"/>
    <col min="3089" max="3089" width="11" style="1" customWidth="1"/>
    <col min="3090" max="3090" width="14.140625" style="1" bestFit="1" customWidth="1"/>
    <col min="3091" max="3328" width="11.42578125" style="1"/>
    <col min="3329" max="3329" width="12.42578125" style="1" customWidth="1"/>
    <col min="3330" max="3330" width="8.7109375" style="1" customWidth="1"/>
    <col min="3331" max="3331" width="8.42578125" style="1" customWidth="1"/>
    <col min="3332" max="3332" width="13.42578125" style="1" customWidth="1"/>
    <col min="3333" max="3333" width="9" style="1" customWidth="1"/>
    <col min="3334" max="3337" width="14.28515625" style="1" customWidth="1"/>
    <col min="3338" max="3338" width="4.7109375" style="1" customWidth="1"/>
    <col min="3339" max="3342" width="0" style="1" hidden="1" customWidth="1"/>
    <col min="3343" max="3344" width="10.140625" style="1" bestFit="1" customWidth="1"/>
    <col min="3345" max="3345" width="11" style="1" customWidth="1"/>
    <col min="3346" max="3346" width="14.140625" style="1" bestFit="1" customWidth="1"/>
    <col min="3347" max="3584" width="11.42578125" style="1"/>
    <col min="3585" max="3585" width="12.42578125" style="1" customWidth="1"/>
    <col min="3586" max="3586" width="8.7109375" style="1" customWidth="1"/>
    <col min="3587" max="3587" width="8.42578125" style="1" customWidth="1"/>
    <col min="3588" max="3588" width="13.42578125" style="1" customWidth="1"/>
    <col min="3589" max="3589" width="9" style="1" customWidth="1"/>
    <col min="3590" max="3593" width="14.28515625" style="1" customWidth="1"/>
    <col min="3594" max="3594" width="4.7109375" style="1" customWidth="1"/>
    <col min="3595" max="3598" width="0" style="1" hidden="1" customWidth="1"/>
    <col min="3599" max="3600" width="10.140625" style="1" bestFit="1" customWidth="1"/>
    <col min="3601" max="3601" width="11" style="1" customWidth="1"/>
    <col min="3602" max="3602" width="14.140625" style="1" bestFit="1" customWidth="1"/>
    <col min="3603" max="3840" width="11.42578125" style="1"/>
    <col min="3841" max="3841" width="12.42578125" style="1" customWidth="1"/>
    <col min="3842" max="3842" width="8.7109375" style="1" customWidth="1"/>
    <col min="3843" max="3843" width="8.42578125" style="1" customWidth="1"/>
    <col min="3844" max="3844" width="13.42578125" style="1" customWidth="1"/>
    <col min="3845" max="3845" width="9" style="1" customWidth="1"/>
    <col min="3846" max="3849" width="14.28515625" style="1" customWidth="1"/>
    <col min="3850" max="3850" width="4.7109375" style="1" customWidth="1"/>
    <col min="3851" max="3854" width="0" style="1" hidden="1" customWidth="1"/>
    <col min="3855" max="3856" width="10.140625" style="1" bestFit="1" customWidth="1"/>
    <col min="3857" max="3857" width="11" style="1" customWidth="1"/>
    <col min="3858" max="3858" width="14.140625" style="1" bestFit="1" customWidth="1"/>
    <col min="3859" max="4096" width="11.42578125" style="1"/>
    <col min="4097" max="4097" width="12.42578125" style="1" customWidth="1"/>
    <col min="4098" max="4098" width="8.7109375" style="1" customWidth="1"/>
    <col min="4099" max="4099" width="8.42578125" style="1" customWidth="1"/>
    <col min="4100" max="4100" width="13.42578125" style="1" customWidth="1"/>
    <col min="4101" max="4101" width="9" style="1" customWidth="1"/>
    <col min="4102" max="4105" width="14.28515625" style="1" customWidth="1"/>
    <col min="4106" max="4106" width="4.7109375" style="1" customWidth="1"/>
    <col min="4107" max="4110" width="0" style="1" hidden="1" customWidth="1"/>
    <col min="4111" max="4112" width="10.140625" style="1" bestFit="1" customWidth="1"/>
    <col min="4113" max="4113" width="11" style="1" customWidth="1"/>
    <col min="4114" max="4114" width="14.140625" style="1" bestFit="1" customWidth="1"/>
    <col min="4115" max="4352" width="11.42578125" style="1"/>
    <col min="4353" max="4353" width="12.42578125" style="1" customWidth="1"/>
    <col min="4354" max="4354" width="8.7109375" style="1" customWidth="1"/>
    <col min="4355" max="4355" width="8.42578125" style="1" customWidth="1"/>
    <col min="4356" max="4356" width="13.42578125" style="1" customWidth="1"/>
    <col min="4357" max="4357" width="9" style="1" customWidth="1"/>
    <col min="4358" max="4361" width="14.28515625" style="1" customWidth="1"/>
    <col min="4362" max="4362" width="4.7109375" style="1" customWidth="1"/>
    <col min="4363" max="4366" width="0" style="1" hidden="1" customWidth="1"/>
    <col min="4367" max="4368" width="10.140625" style="1" bestFit="1" customWidth="1"/>
    <col min="4369" max="4369" width="11" style="1" customWidth="1"/>
    <col min="4370" max="4370" width="14.140625" style="1" bestFit="1" customWidth="1"/>
    <col min="4371" max="4608" width="11.42578125" style="1"/>
    <col min="4609" max="4609" width="12.42578125" style="1" customWidth="1"/>
    <col min="4610" max="4610" width="8.7109375" style="1" customWidth="1"/>
    <col min="4611" max="4611" width="8.42578125" style="1" customWidth="1"/>
    <col min="4612" max="4612" width="13.42578125" style="1" customWidth="1"/>
    <col min="4613" max="4613" width="9" style="1" customWidth="1"/>
    <col min="4614" max="4617" width="14.28515625" style="1" customWidth="1"/>
    <col min="4618" max="4618" width="4.7109375" style="1" customWidth="1"/>
    <col min="4619" max="4622" width="0" style="1" hidden="1" customWidth="1"/>
    <col min="4623" max="4624" width="10.140625" style="1" bestFit="1" customWidth="1"/>
    <col min="4625" max="4625" width="11" style="1" customWidth="1"/>
    <col min="4626" max="4626" width="14.140625" style="1" bestFit="1" customWidth="1"/>
    <col min="4627" max="4864" width="11.42578125" style="1"/>
    <col min="4865" max="4865" width="12.42578125" style="1" customWidth="1"/>
    <col min="4866" max="4866" width="8.7109375" style="1" customWidth="1"/>
    <col min="4867" max="4867" width="8.42578125" style="1" customWidth="1"/>
    <col min="4868" max="4868" width="13.42578125" style="1" customWidth="1"/>
    <col min="4869" max="4869" width="9" style="1" customWidth="1"/>
    <col min="4870" max="4873" width="14.28515625" style="1" customWidth="1"/>
    <col min="4874" max="4874" width="4.7109375" style="1" customWidth="1"/>
    <col min="4875" max="4878" width="0" style="1" hidden="1" customWidth="1"/>
    <col min="4879" max="4880" width="10.140625" style="1" bestFit="1" customWidth="1"/>
    <col min="4881" max="4881" width="11" style="1" customWidth="1"/>
    <col min="4882" max="4882" width="14.140625" style="1" bestFit="1" customWidth="1"/>
    <col min="4883" max="5120" width="11.42578125" style="1"/>
    <col min="5121" max="5121" width="12.42578125" style="1" customWidth="1"/>
    <col min="5122" max="5122" width="8.7109375" style="1" customWidth="1"/>
    <col min="5123" max="5123" width="8.42578125" style="1" customWidth="1"/>
    <col min="5124" max="5124" width="13.42578125" style="1" customWidth="1"/>
    <col min="5125" max="5125" width="9" style="1" customWidth="1"/>
    <col min="5126" max="5129" width="14.28515625" style="1" customWidth="1"/>
    <col min="5130" max="5130" width="4.7109375" style="1" customWidth="1"/>
    <col min="5131" max="5134" width="0" style="1" hidden="1" customWidth="1"/>
    <col min="5135" max="5136" width="10.140625" style="1" bestFit="1" customWidth="1"/>
    <col min="5137" max="5137" width="11" style="1" customWidth="1"/>
    <col min="5138" max="5138" width="14.140625" style="1" bestFit="1" customWidth="1"/>
    <col min="5139" max="5376" width="11.42578125" style="1"/>
    <col min="5377" max="5377" width="12.42578125" style="1" customWidth="1"/>
    <col min="5378" max="5378" width="8.7109375" style="1" customWidth="1"/>
    <col min="5379" max="5379" width="8.42578125" style="1" customWidth="1"/>
    <col min="5380" max="5380" width="13.42578125" style="1" customWidth="1"/>
    <col min="5381" max="5381" width="9" style="1" customWidth="1"/>
    <col min="5382" max="5385" width="14.28515625" style="1" customWidth="1"/>
    <col min="5386" max="5386" width="4.7109375" style="1" customWidth="1"/>
    <col min="5387" max="5390" width="0" style="1" hidden="1" customWidth="1"/>
    <col min="5391" max="5392" width="10.140625" style="1" bestFit="1" customWidth="1"/>
    <col min="5393" max="5393" width="11" style="1" customWidth="1"/>
    <col min="5394" max="5394" width="14.140625" style="1" bestFit="1" customWidth="1"/>
    <col min="5395" max="5632" width="11.42578125" style="1"/>
    <col min="5633" max="5633" width="12.42578125" style="1" customWidth="1"/>
    <col min="5634" max="5634" width="8.7109375" style="1" customWidth="1"/>
    <col min="5635" max="5635" width="8.42578125" style="1" customWidth="1"/>
    <col min="5636" max="5636" width="13.42578125" style="1" customWidth="1"/>
    <col min="5637" max="5637" width="9" style="1" customWidth="1"/>
    <col min="5638" max="5641" width="14.28515625" style="1" customWidth="1"/>
    <col min="5642" max="5642" width="4.7109375" style="1" customWidth="1"/>
    <col min="5643" max="5646" width="0" style="1" hidden="1" customWidth="1"/>
    <col min="5647" max="5648" width="10.140625" style="1" bestFit="1" customWidth="1"/>
    <col min="5649" max="5649" width="11" style="1" customWidth="1"/>
    <col min="5650" max="5650" width="14.140625" style="1" bestFit="1" customWidth="1"/>
    <col min="5651" max="5888" width="11.42578125" style="1"/>
    <col min="5889" max="5889" width="12.42578125" style="1" customWidth="1"/>
    <col min="5890" max="5890" width="8.7109375" style="1" customWidth="1"/>
    <col min="5891" max="5891" width="8.42578125" style="1" customWidth="1"/>
    <col min="5892" max="5892" width="13.42578125" style="1" customWidth="1"/>
    <col min="5893" max="5893" width="9" style="1" customWidth="1"/>
    <col min="5894" max="5897" width="14.28515625" style="1" customWidth="1"/>
    <col min="5898" max="5898" width="4.7109375" style="1" customWidth="1"/>
    <col min="5899" max="5902" width="0" style="1" hidden="1" customWidth="1"/>
    <col min="5903" max="5904" width="10.140625" style="1" bestFit="1" customWidth="1"/>
    <col min="5905" max="5905" width="11" style="1" customWidth="1"/>
    <col min="5906" max="5906" width="14.140625" style="1" bestFit="1" customWidth="1"/>
    <col min="5907" max="6144" width="11.42578125" style="1"/>
    <col min="6145" max="6145" width="12.42578125" style="1" customWidth="1"/>
    <col min="6146" max="6146" width="8.7109375" style="1" customWidth="1"/>
    <col min="6147" max="6147" width="8.42578125" style="1" customWidth="1"/>
    <col min="6148" max="6148" width="13.42578125" style="1" customWidth="1"/>
    <col min="6149" max="6149" width="9" style="1" customWidth="1"/>
    <col min="6150" max="6153" width="14.28515625" style="1" customWidth="1"/>
    <col min="6154" max="6154" width="4.7109375" style="1" customWidth="1"/>
    <col min="6155" max="6158" width="0" style="1" hidden="1" customWidth="1"/>
    <col min="6159" max="6160" width="10.140625" style="1" bestFit="1" customWidth="1"/>
    <col min="6161" max="6161" width="11" style="1" customWidth="1"/>
    <col min="6162" max="6162" width="14.140625" style="1" bestFit="1" customWidth="1"/>
    <col min="6163" max="6400" width="11.42578125" style="1"/>
    <col min="6401" max="6401" width="12.42578125" style="1" customWidth="1"/>
    <col min="6402" max="6402" width="8.7109375" style="1" customWidth="1"/>
    <col min="6403" max="6403" width="8.42578125" style="1" customWidth="1"/>
    <col min="6404" max="6404" width="13.42578125" style="1" customWidth="1"/>
    <col min="6405" max="6405" width="9" style="1" customWidth="1"/>
    <col min="6406" max="6409" width="14.28515625" style="1" customWidth="1"/>
    <col min="6410" max="6410" width="4.7109375" style="1" customWidth="1"/>
    <col min="6411" max="6414" width="0" style="1" hidden="1" customWidth="1"/>
    <col min="6415" max="6416" width="10.140625" style="1" bestFit="1" customWidth="1"/>
    <col min="6417" max="6417" width="11" style="1" customWidth="1"/>
    <col min="6418" max="6418" width="14.140625" style="1" bestFit="1" customWidth="1"/>
    <col min="6419" max="6656" width="11.42578125" style="1"/>
    <col min="6657" max="6657" width="12.42578125" style="1" customWidth="1"/>
    <col min="6658" max="6658" width="8.7109375" style="1" customWidth="1"/>
    <col min="6659" max="6659" width="8.42578125" style="1" customWidth="1"/>
    <col min="6660" max="6660" width="13.42578125" style="1" customWidth="1"/>
    <col min="6661" max="6661" width="9" style="1" customWidth="1"/>
    <col min="6662" max="6665" width="14.28515625" style="1" customWidth="1"/>
    <col min="6666" max="6666" width="4.7109375" style="1" customWidth="1"/>
    <col min="6667" max="6670" width="0" style="1" hidden="1" customWidth="1"/>
    <col min="6671" max="6672" width="10.140625" style="1" bestFit="1" customWidth="1"/>
    <col min="6673" max="6673" width="11" style="1" customWidth="1"/>
    <col min="6674" max="6674" width="14.140625" style="1" bestFit="1" customWidth="1"/>
    <col min="6675" max="6912" width="11.42578125" style="1"/>
    <col min="6913" max="6913" width="12.42578125" style="1" customWidth="1"/>
    <col min="6914" max="6914" width="8.7109375" style="1" customWidth="1"/>
    <col min="6915" max="6915" width="8.42578125" style="1" customWidth="1"/>
    <col min="6916" max="6916" width="13.42578125" style="1" customWidth="1"/>
    <col min="6917" max="6917" width="9" style="1" customWidth="1"/>
    <col min="6918" max="6921" width="14.28515625" style="1" customWidth="1"/>
    <col min="6922" max="6922" width="4.7109375" style="1" customWidth="1"/>
    <col min="6923" max="6926" width="0" style="1" hidden="1" customWidth="1"/>
    <col min="6927" max="6928" width="10.140625" style="1" bestFit="1" customWidth="1"/>
    <col min="6929" max="6929" width="11" style="1" customWidth="1"/>
    <col min="6930" max="6930" width="14.140625" style="1" bestFit="1" customWidth="1"/>
    <col min="6931" max="7168" width="11.42578125" style="1"/>
    <col min="7169" max="7169" width="12.42578125" style="1" customWidth="1"/>
    <col min="7170" max="7170" width="8.7109375" style="1" customWidth="1"/>
    <col min="7171" max="7171" width="8.42578125" style="1" customWidth="1"/>
    <col min="7172" max="7172" width="13.42578125" style="1" customWidth="1"/>
    <col min="7173" max="7173" width="9" style="1" customWidth="1"/>
    <col min="7174" max="7177" width="14.28515625" style="1" customWidth="1"/>
    <col min="7178" max="7178" width="4.7109375" style="1" customWidth="1"/>
    <col min="7179" max="7182" width="0" style="1" hidden="1" customWidth="1"/>
    <col min="7183" max="7184" width="10.140625" style="1" bestFit="1" customWidth="1"/>
    <col min="7185" max="7185" width="11" style="1" customWidth="1"/>
    <col min="7186" max="7186" width="14.140625" style="1" bestFit="1" customWidth="1"/>
    <col min="7187" max="7424" width="11.42578125" style="1"/>
    <col min="7425" max="7425" width="12.42578125" style="1" customWidth="1"/>
    <col min="7426" max="7426" width="8.7109375" style="1" customWidth="1"/>
    <col min="7427" max="7427" width="8.42578125" style="1" customWidth="1"/>
    <col min="7428" max="7428" width="13.42578125" style="1" customWidth="1"/>
    <col min="7429" max="7429" width="9" style="1" customWidth="1"/>
    <col min="7430" max="7433" width="14.28515625" style="1" customWidth="1"/>
    <col min="7434" max="7434" width="4.7109375" style="1" customWidth="1"/>
    <col min="7435" max="7438" width="0" style="1" hidden="1" customWidth="1"/>
    <col min="7439" max="7440" width="10.140625" style="1" bestFit="1" customWidth="1"/>
    <col min="7441" max="7441" width="11" style="1" customWidth="1"/>
    <col min="7442" max="7442" width="14.140625" style="1" bestFit="1" customWidth="1"/>
    <col min="7443" max="7680" width="11.42578125" style="1"/>
    <col min="7681" max="7681" width="12.42578125" style="1" customWidth="1"/>
    <col min="7682" max="7682" width="8.7109375" style="1" customWidth="1"/>
    <col min="7683" max="7683" width="8.42578125" style="1" customWidth="1"/>
    <col min="7684" max="7684" width="13.42578125" style="1" customWidth="1"/>
    <col min="7685" max="7685" width="9" style="1" customWidth="1"/>
    <col min="7686" max="7689" width="14.28515625" style="1" customWidth="1"/>
    <col min="7690" max="7690" width="4.7109375" style="1" customWidth="1"/>
    <col min="7691" max="7694" width="0" style="1" hidden="1" customWidth="1"/>
    <col min="7695" max="7696" width="10.140625" style="1" bestFit="1" customWidth="1"/>
    <col min="7697" max="7697" width="11" style="1" customWidth="1"/>
    <col min="7698" max="7698" width="14.140625" style="1" bestFit="1" customWidth="1"/>
    <col min="7699" max="7936" width="11.42578125" style="1"/>
    <col min="7937" max="7937" width="12.42578125" style="1" customWidth="1"/>
    <col min="7938" max="7938" width="8.7109375" style="1" customWidth="1"/>
    <col min="7939" max="7939" width="8.42578125" style="1" customWidth="1"/>
    <col min="7940" max="7940" width="13.42578125" style="1" customWidth="1"/>
    <col min="7941" max="7941" width="9" style="1" customWidth="1"/>
    <col min="7942" max="7945" width="14.28515625" style="1" customWidth="1"/>
    <col min="7946" max="7946" width="4.7109375" style="1" customWidth="1"/>
    <col min="7947" max="7950" width="0" style="1" hidden="1" customWidth="1"/>
    <col min="7951" max="7952" width="10.140625" style="1" bestFit="1" customWidth="1"/>
    <col min="7953" max="7953" width="11" style="1" customWidth="1"/>
    <col min="7954" max="7954" width="14.140625" style="1" bestFit="1" customWidth="1"/>
    <col min="7955" max="8192" width="11.42578125" style="1"/>
    <col min="8193" max="8193" width="12.42578125" style="1" customWidth="1"/>
    <col min="8194" max="8194" width="8.7109375" style="1" customWidth="1"/>
    <col min="8195" max="8195" width="8.42578125" style="1" customWidth="1"/>
    <col min="8196" max="8196" width="13.42578125" style="1" customWidth="1"/>
    <col min="8197" max="8197" width="9" style="1" customWidth="1"/>
    <col min="8198" max="8201" width="14.28515625" style="1" customWidth="1"/>
    <col min="8202" max="8202" width="4.7109375" style="1" customWidth="1"/>
    <col min="8203" max="8206" width="0" style="1" hidden="1" customWidth="1"/>
    <col min="8207" max="8208" width="10.140625" style="1" bestFit="1" customWidth="1"/>
    <col min="8209" max="8209" width="11" style="1" customWidth="1"/>
    <col min="8210" max="8210" width="14.140625" style="1" bestFit="1" customWidth="1"/>
    <col min="8211" max="8448" width="11.42578125" style="1"/>
    <col min="8449" max="8449" width="12.42578125" style="1" customWidth="1"/>
    <col min="8450" max="8450" width="8.7109375" style="1" customWidth="1"/>
    <col min="8451" max="8451" width="8.42578125" style="1" customWidth="1"/>
    <col min="8452" max="8452" width="13.42578125" style="1" customWidth="1"/>
    <col min="8453" max="8453" width="9" style="1" customWidth="1"/>
    <col min="8454" max="8457" width="14.28515625" style="1" customWidth="1"/>
    <col min="8458" max="8458" width="4.7109375" style="1" customWidth="1"/>
    <col min="8459" max="8462" width="0" style="1" hidden="1" customWidth="1"/>
    <col min="8463" max="8464" width="10.140625" style="1" bestFit="1" customWidth="1"/>
    <col min="8465" max="8465" width="11" style="1" customWidth="1"/>
    <col min="8466" max="8466" width="14.140625" style="1" bestFit="1" customWidth="1"/>
    <col min="8467" max="8704" width="11.42578125" style="1"/>
    <col min="8705" max="8705" width="12.42578125" style="1" customWidth="1"/>
    <col min="8706" max="8706" width="8.7109375" style="1" customWidth="1"/>
    <col min="8707" max="8707" width="8.42578125" style="1" customWidth="1"/>
    <col min="8708" max="8708" width="13.42578125" style="1" customWidth="1"/>
    <col min="8709" max="8709" width="9" style="1" customWidth="1"/>
    <col min="8710" max="8713" width="14.28515625" style="1" customWidth="1"/>
    <col min="8714" max="8714" width="4.7109375" style="1" customWidth="1"/>
    <col min="8715" max="8718" width="0" style="1" hidden="1" customWidth="1"/>
    <col min="8719" max="8720" width="10.140625" style="1" bestFit="1" customWidth="1"/>
    <col min="8721" max="8721" width="11" style="1" customWidth="1"/>
    <col min="8722" max="8722" width="14.140625" style="1" bestFit="1" customWidth="1"/>
    <col min="8723" max="8960" width="11.42578125" style="1"/>
    <col min="8961" max="8961" width="12.42578125" style="1" customWidth="1"/>
    <col min="8962" max="8962" width="8.7109375" style="1" customWidth="1"/>
    <col min="8963" max="8963" width="8.42578125" style="1" customWidth="1"/>
    <col min="8964" max="8964" width="13.42578125" style="1" customWidth="1"/>
    <col min="8965" max="8965" width="9" style="1" customWidth="1"/>
    <col min="8966" max="8969" width="14.28515625" style="1" customWidth="1"/>
    <col min="8970" max="8970" width="4.7109375" style="1" customWidth="1"/>
    <col min="8971" max="8974" width="0" style="1" hidden="1" customWidth="1"/>
    <col min="8975" max="8976" width="10.140625" style="1" bestFit="1" customWidth="1"/>
    <col min="8977" max="8977" width="11" style="1" customWidth="1"/>
    <col min="8978" max="8978" width="14.140625" style="1" bestFit="1" customWidth="1"/>
    <col min="8979" max="9216" width="11.42578125" style="1"/>
    <col min="9217" max="9217" width="12.42578125" style="1" customWidth="1"/>
    <col min="9218" max="9218" width="8.7109375" style="1" customWidth="1"/>
    <col min="9219" max="9219" width="8.42578125" style="1" customWidth="1"/>
    <col min="9220" max="9220" width="13.42578125" style="1" customWidth="1"/>
    <col min="9221" max="9221" width="9" style="1" customWidth="1"/>
    <col min="9222" max="9225" width="14.28515625" style="1" customWidth="1"/>
    <col min="9226" max="9226" width="4.7109375" style="1" customWidth="1"/>
    <col min="9227" max="9230" width="0" style="1" hidden="1" customWidth="1"/>
    <col min="9231" max="9232" width="10.140625" style="1" bestFit="1" customWidth="1"/>
    <col min="9233" max="9233" width="11" style="1" customWidth="1"/>
    <col min="9234" max="9234" width="14.140625" style="1" bestFit="1" customWidth="1"/>
    <col min="9235" max="9472" width="11.42578125" style="1"/>
    <col min="9473" max="9473" width="12.42578125" style="1" customWidth="1"/>
    <col min="9474" max="9474" width="8.7109375" style="1" customWidth="1"/>
    <col min="9475" max="9475" width="8.42578125" style="1" customWidth="1"/>
    <col min="9476" max="9476" width="13.42578125" style="1" customWidth="1"/>
    <col min="9477" max="9477" width="9" style="1" customWidth="1"/>
    <col min="9478" max="9481" width="14.28515625" style="1" customWidth="1"/>
    <col min="9482" max="9482" width="4.7109375" style="1" customWidth="1"/>
    <col min="9483" max="9486" width="0" style="1" hidden="1" customWidth="1"/>
    <col min="9487" max="9488" width="10.140625" style="1" bestFit="1" customWidth="1"/>
    <col min="9489" max="9489" width="11" style="1" customWidth="1"/>
    <col min="9490" max="9490" width="14.140625" style="1" bestFit="1" customWidth="1"/>
    <col min="9491" max="9728" width="11.42578125" style="1"/>
    <col min="9729" max="9729" width="12.42578125" style="1" customWidth="1"/>
    <col min="9730" max="9730" width="8.7109375" style="1" customWidth="1"/>
    <col min="9731" max="9731" width="8.42578125" style="1" customWidth="1"/>
    <col min="9732" max="9732" width="13.42578125" style="1" customWidth="1"/>
    <col min="9733" max="9733" width="9" style="1" customWidth="1"/>
    <col min="9734" max="9737" width="14.28515625" style="1" customWidth="1"/>
    <col min="9738" max="9738" width="4.7109375" style="1" customWidth="1"/>
    <col min="9739" max="9742" width="0" style="1" hidden="1" customWidth="1"/>
    <col min="9743" max="9744" width="10.140625" style="1" bestFit="1" customWidth="1"/>
    <col min="9745" max="9745" width="11" style="1" customWidth="1"/>
    <col min="9746" max="9746" width="14.140625" style="1" bestFit="1" customWidth="1"/>
    <col min="9747" max="9984" width="11.42578125" style="1"/>
    <col min="9985" max="9985" width="12.42578125" style="1" customWidth="1"/>
    <col min="9986" max="9986" width="8.7109375" style="1" customWidth="1"/>
    <col min="9987" max="9987" width="8.42578125" style="1" customWidth="1"/>
    <col min="9988" max="9988" width="13.42578125" style="1" customWidth="1"/>
    <col min="9989" max="9989" width="9" style="1" customWidth="1"/>
    <col min="9990" max="9993" width="14.28515625" style="1" customWidth="1"/>
    <col min="9994" max="9994" width="4.7109375" style="1" customWidth="1"/>
    <col min="9995" max="9998" width="0" style="1" hidden="1" customWidth="1"/>
    <col min="9999" max="10000" width="10.140625" style="1" bestFit="1" customWidth="1"/>
    <col min="10001" max="10001" width="11" style="1" customWidth="1"/>
    <col min="10002" max="10002" width="14.140625" style="1" bestFit="1" customWidth="1"/>
    <col min="10003" max="10240" width="11.42578125" style="1"/>
    <col min="10241" max="10241" width="12.42578125" style="1" customWidth="1"/>
    <col min="10242" max="10242" width="8.7109375" style="1" customWidth="1"/>
    <col min="10243" max="10243" width="8.42578125" style="1" customWidth="1"/>
    <col min="10244" max="10244" width="13.42578125" style="1" customWidth="1"/>
    <col min="10245" max="10245" width="9" style="1" customWidth="1"/>
    <col min="10246" max="10249" width="14.28515625" style="1" customWidth="1"/>
    <col min="10250" max="10250" width="4.7109375" style="1" customWidth="1"/>
    <col min="10251" max="10254" width="0" style="1" hidden="1" customWidth="1"/>
    <col min="10255" max="10256" width="10.140625" style="1" bestFit="1" customWidth="1"/>
    <col min="10257" max="10257" width="11" style="1" customWidth="1"/>
    <col min="10258" max="10258" width="14.140625" style="1" bestFit="1" customWidth="1"/>
    <col min="10259" max="10496" width="11.42578125" style="1"/>
    <col min="10497" max="10497" width="12.42578125" style="1" customWidth="1"/>
    <col min="10498" max="10498" width="8.7109375" style="1" customWidth="1"/>
    <col min="10499" max="10499" width="8.42578125" style="1" customWidth="1"/>
    <col min="10500" max="10500" width="13.42578125" style="1" customWidth="1"/>
    <col min="10501" max="10501" width="9" style="1" customWidth="1"/>
    <col min="10502" max="10505" width="14.28515625" style="1" customWidth="1"/>
    <col min="10506" max="10506" width="4.7109375" style="1" customWidth="1"/>
    <col min="10507" max="10510" width="0" style="1" hidden="1" customWidth="1"/>
    <col min="10511" max="10512" width="10.140625" style="1" bestFit="1" customWidth="1"/>
    <col min="10513" max="10513" width="11" style="1" customWidth="1"/>
    <col min="10514" max="10514" width="14.140625" style="1" bestFit="1" customWidth="1"/>
    <col min="10515" max="10752" width="11.42578125" style="1"/>
    <col min="10753" max="10753" width="12.42578125" style="1" customWidth="1"/>
    <col min="10754" max="10754" width="8.7109375" style="1" customWidth="1"/>
    <col min="10755" max="10755" width="8.42578125" style="1" customWidth="1"/>
    <col min="10756" max="10756" width="13.42578125" style="1" customWidth="1"/>
    <col min="10757" max="10757" width="9" style="1" customWidth="1"/>
    <col min="10758" max="10761" width="14.28515625" style="1" customWidth="1"/>
    <col min="10762" max="10762" width="4.7109375" style="1" customWidth="1"/>
    <col min="10763" max="10766" width="0" style="1" hidden="1" customWidth="1"/>
    <col min="10767" max="10768" width="10.140625" style="1" bestFit="1" customWidth="1"/>
    <col min="10769" max="10769" width="11" style="1" customWidth="1"/>
    <col min="10770" max="10770" width="14.140625" style="1" bestFit="1" customWidth="1"/>
    <col min="10771" max="11008" width="11.42578125" style="1"/>
    <col min="11009" max="11009" width="12.42578125" style="1" customWidth="1"/>
    <col min="11010" max="11010" width="8.7109375" style="1" customWidth="1"/>
    <col min="11011" max="11011" width="8.42578125" style="1" customWidth="1"/>
    <col min="11012" max="11012" width="13.42578125" style="1" customWidth="1"/>
    <col min="11013" max="11013" width="9" style="1" customWidth="1"/>
    <col min="11014" max="11017" width="14.28515625" style="1" customWidth="1"/>
    <col min="11018" max="11018" width="4.7109375" style="1" customWidth="1"/>
    <col min="11019" max="11022" width="0" style="1" hidden="1" customWidth="1"/>
    <col min="11023" max="11024" width="10.140625" style="1" bestFit="1" customWidth="1"/>
    <col min="11025" max="11025" width="11" style="1" customWidth="1"/>
    <col min="11026" max="11026" width="14.140625" style="1" bestFit="1" customWidth="1"/>
    <col min="11027" max="11264" width="11.42578125" style="1"/>
    <col min="11265" max="11265" width="12.42578125" style="1" customWidth="1"/>
    <col min="11266" max="11266" width="8.7109375" style="1" customWidth="1"/>
    <col min="11267" max="11267" width="8.42578125" style="1" customWidth="1"/>
    <col min="11268" max="11268" width="13.42578125" style="1" customWidth="1"/>
    <col min="11269" max="11269" width="9" style="1" customWidth="1"/>
    <col min="11270" max="11273" width="14.28515625" style="1" customWidth="1"/>
    <col min="11274" max="11274" width="4.7109375" style="1" customWidth="1"/>
    <col min="11275" max="11278" width="0" style="1" hidden="1" customWidth="1"/>
    <col min="11279" max="11280" width="10.140625" style="1" bestFit="1" customWidth="1"/>
    <col min="11281" max="11281" width="11" style="1" customWidth="1"/>
    <col min="11282" max="11282" width="14.140625" style="1" bestFit="1" customWidth="1"/>
    <col min="11283" max="11520" width="11.42578125" style="1"/>
    <col min="11521" max="11521" width="12.42578125" style="1" customWidth="1"/>
    <col min="11522" max="11522" width="8.7109375" style="1" customWidth="1"/>
    <col min="11523" max="11523" width="8.42578125" style="1" customWidth="1"/>
    <col min="11524" max="11524" width="13.42578125" style="1" customWidth="1"/>
    <col min="11525" max="11525" width="9" style="1" customWidth="1"/>
    <col min="11526" max="11529" width="14.28515625" style="1" customWidth="1"/>
    <col min="11530" max="11530" width="4.7109375" style="1" customWidth="1"/>
    <col min="11531" max="11534" width="0" style="1" hidden="1" customWidth="1"/>
    <col min="11535" max="11536" width="10.140625" style="1" bestFit="1" customWidth="1"/>
    <col min="11537" max="11537" width="11" style="1" customWidth="1"/>
    <col min="11538" max="11538" width="14.140625" style="1" bestFit="1" customWidth="1"/>
    <col min="11539" max="11776" width="11.42578125" style="1"/>
    <col min="11777" max="11777" width="12.42578125" style="1" customWidth="1"/>
    <col min="11778" max="11778" width="8.7109375" style="1" customWidth="1"/>
    <col min="11779" max="11779" width="8.42578125" style="1" customWidth="1"/>
    <col min="11780" max="11780" width="13.42578125" style="1" customWidth="1"/>
    <col min="11781" max="11781" width="9" style="1" customWidth="1"/>
    <col min="11782" max="11785" width="14.28515625" style="1" customWidth="1"/>
    <col min="11786" max="11786" width="4.7109375" style="1" customWidth="1"/>
    <col min="11787" max="11790" width="0" style="1" hidden="1" customWidth="1"/>
    <col min="11791" max="11792" width="10.140625" style="1" bestFit="1" customWidth="1"/>
    <col min="11793" max="11793" width="11" style="1" customWidth="1"/>
    <col min="11794" max="11794" width="14.140625" style="1" bestFit="1" customWidth="1"/>
    <col min="11795" max="12032" width="11.42578125" style="1"/>
    <col min="12033" max="12033" width="12.42578125" style="1" customWidth="1"/>
    <col min="12034" max="12034" width="8.7109375" style="1" customWidth="1"/>
    <col min="12035" max="12035" width="8.42578125" style="1" customWidth="1"/>
    <col min="12036" max="12036" width="13.42578125" style="1" customWidth="1"/>
    <col min="12037" max="12037" width="9" style="1" customWidth="1"/>
    <col min="12038" max="12041" width="14.28515625" style="1" customWidth="1"/>
    <col min="12042" max="12042" width="4.7109375" style="1" customWidth="1"/>
    <col min="12043" max="12046" width="0" style="1" hidden="1" customWidth="1"/>
    <col min="12047" max="12048" width="10.140625" style="1" bestFit="1" customWidth="1"/>
    <col min="12049" max="12049" width="11" style="1" customWidth="1"/>
    <col min="12050" max="12050" width="14.140625" style="1" bestFit="1" customWidth="1"/>
    <col min="12051" max="12288" width="11.42578125" style="1"/>
    <col min="12289" max="12289" width="12.42578125" style="1" customWidth="1"/>
    <col min="12290" max="12290" width="8.7109375" style="1" customWidth="1"/>
    <col min="12291" max="12291" width="8.42578125" style="1" customWidth="1"/>
    <col min="12292" max="12292" width="13.42578125" style="1" customWidth="1"/>
    <col min="12293" max="12293" width="9" style="1" customWidth="1"/>
    <col min="12294" max="12297" width="14.28515625" style="1" customWidth="1"/>
    <col min="12298" max="12298" width="4.7109375" style="1" customWidth="1"/>
    <col min="12299" max="12302" width="0" style="1" hidden="1" customWidth="1"/>
    <col min="12303" max="12304" width="10.140625" style="1" bestFit="1" customWidth="1"/>
    <col min="12305" max="12305" width="11" style="1" customWidth="1"/>
    <col min="12306" max="12306" width="14.140625" style="1" bestFit="1" customWidth="1"/>
    <col min="12307" max="12544" width="11.42578125" style="1"/>
    <col min="12545" max="12545" width="12.42578125" style="1" customWidth="1"/>
    <col min="12546" max="12546" width="8.7109375" style="1" customWidth="1"/>
    <col min="12547" max="12547" width="8.42578125" style="1" customWidth="1"/>
    <col min="12548" max="12548" width="13.42578125" style="1" customWidth="1"/>
    <col min="12549" max="12549" width="9" style="1" customWidth="1"/>
    <col min="12550" max="12553" width="14.28515625" style="1" customWidth="1"/>
    <col min="12554" max="12554" width="4.7109375" style="1" customWidth="1"/>
    <col min="12555" max="12558" width="0" style="1" hidden="1" customWidth="1"/>
    <col min="12559" max="12560" width="10.140625" style="1" bestFit="1" customWidth="1"/>
    <col min="12561" max="12561" width="11" style="1" customWidth="1"/>
    <col min="12562" max="12562" width="14.140625" style="1" bestFit="1" customWidth="1"/>
    <col min="12563" max="12800" width="11.42578125" style="1"/>
    <col min="12801" max="12801" width="12.42578125" style="1" customWidth="1"/>
    <col min="12802" max="12802" width="8.7109375" style="1" customWidth="1"/>
    <col min="12803" max="12803" width="8.42578125" style="1" customWidth="1"/>
    <col min="12804" max="12804" width="13.42578125" style="1" customWidth="1"/>
    <col min="12805" max="12805" width="9" style="1" customWidth="1"/>
    <col min="12806" max="12809" width="14.28515625" style="1" customWidth="1"/>
    <col min="12810" max="12810" width="4.7109375" style="1" customWidth="1"/>
    <col min="12811" max="12814" width="0" style="1" hidden="1" customWidth="1"/>
    <col min="12815" max="12816" width="10.140625" style="1" bestFit="1" customWidth="1"/>
    <col min="12817" max="12817" width="11" style="1" customWidth="1"/>
    <col min="12818" max="12818" width="14.140625" style="1" bestFit="1" customWidth="1"/>
    <col min="12819" max="13056" width="11.42578125" style="1"/>
    <col min="13057" max="13057" width="12.42578125" style="1" customWidth="1"/>
    <col min="13058" max="13058" width="8.7109375" style="1" customWidth="1"/>
    <col min="13059" max="13059" width="8.42578125" style="1" customWidth="1"/>
    <col min="13060" max="13060" width="13.42578125" style="1" customWidth="1"/>
    <col min="13061" max="13061" width="9" style="1" customWidth="1"/>
    <col min="13062" max="13065" width="14.28515625" style="1" customWidth="1"/>
    <col min="13066" max="13066" width="4.7109375" style="1" customWidth="1"/>
    <col min="13067" max="13070" width="0" style="1" hidden="1" customWidth="1"/>
    <col min="13071" max="13072" width="10.140625" style="1" bestFit="1" customWidth="1"/>
    <col min="13073" max="13073" width="11" style="1" customWidth="1"/>
    <col min="13074" max="13074" width="14.140625" style="1" bestFit="1" customWidth="1"/>
    <col min="13075" max="13312" width="11.42578125" style="1"/>
    <col min="13313" max="13313" width="12.42578125" style="1" customWidth="1"/>
    <col min="13314" max="13314" width="8.7109375" style="1" customWidth="1"/>
    <col min="13315" max="13315" width="8.42578125" style="1" customWidth="1"/>
    <col min="13316" max="13316" width="13.42578125" style="1" customWidth="1"/>
    <col min="13317" max="13317" width="9" style="1" customWidth="1"/>
    <col min="13318" max="13321" width="14.28515625" style="1" customWidth="1"/>
    <col min="13322" max="13322" width="4.7109375" style="1" customWidth="1"/>
    <col min="13323" max="13326" width="0" style="1" hidden="1" customWidth="1"/>
    <col min="13327" max="13328" width="10.140625" style="1" bestFit="1" customWidth="1"/>
    <col min="13329" max="13329" width="11" style="1" customWidth="1"/>
    <col min="13330" max="13330" width="14.140625" style="1" bestFit="1" customWidth="1"/>
    <col min="13331" max="13568" width="11.42578125" style="1"/>
    <col min="13569" max="13569" width="12.42578125" style="1" customWidth="1"/>
    <col min="13570" max="13570" width="8.7109375" style="1" customWidth="1"/>
    <col min="13571" max="13571" width="8.42578125" style="1" customWidth="1"/>
    <col min="13572" max="13572" width="13.42578125" style="1" customWidth="1"/>
    <col min="13573" max="13573" width="9" style="1" customWidth="1"/>
    <col min="13574" max="13577" width="14.28515625" style="1" customWidth="1"/>
    <col min="13578" max="13578" width="4.7109375" style="1" customWidth="1"/>
    <col min="13579" max="13582" width="0" style="1" hidden="1" customWidth="1"/>
    <col min="13583" max="13584" width="10.140625" style="1" bestFit="1" customWidth="1"/>
    <col min="13585" max="13585" width="11" style="1" customWidth="1"/>
    <col min="13586" max="13586" width="14.140625" style="1" bestFit="1" customWidth="1"/>
    <col min="13587" max="13824" width="11.42578125" style="1"/>
    <col min="13825" max="13825" width="12.42578125" style="1" customWidth="1"/>
    <col min="13826" max="13826" width="8.7109375" style="1" customWidth="1"/>
    <col min="13827" max="13827" width="8.42578125" style="1" customWidth="1"/>
    <col min="13828" max="13828" width="13.42578125" style="1" customWidth="1"/>
    <col min="13829" max="13829" width="9" style="1" customWidth="1"/>
    <col min="13830" max="13833" width="14.28515625" style="1" customWidth="1"/>
    <col min="13834" max="13834" width="4.7109375" style="1" customWidth="1"/>
    <col min="13835" max="13838" width="0" style="1" hidden="1" customWidth="1"/>
    <col min="13839" max="13840" width="10.140625" style="1" bestFit="1" customWidth="1"/>
    <col min="13841" max="13841" width="11" style="1" customWidth="1"/>
    <col min="13842" max="13842" width="14.140625" style="1" bestFit="1" customWidth="1"/>
    <col min="13843" max="14080" width="11.42578125" style="1"/>
    <col min="14081" max="14081" width="12.42578125" style="1" customWidth="1"/>
    <col min="14082" max="14082" width="8.7109375" style="1" customWidth="1"/>
    <col min="14083" max="14083" width="8.42578125" style="1" customWidth="1"/>
    <col min="14084" max="14084" width="13.42578125" style="1" customWidth="1"/>
    <col min="14085" max="14085" width="9" style="1" customWidth="1"/>
    <col min="14086" max="14089" width="14.28515625" style="1" customWidth="1"/>
    <col min="14090" max="14090" width="4.7109375" style="1" customWidth="1"/>
    <col min="14091" max="14094" width="0" style="1" hidden="1" customWidth="1"/>
    <col min="14095" max="14096" width="10.140625" style="1" bestFit="1" customWidth="1"/>
    <col min="14097" max="14097" width="11" style="1" customWidth="1"/>
    <col min="14098" max="14098" width="14.140625" style="1" bestFit="1" customWidth="1"/>
    <col min="14099" max="14336" width="11.42578125" style="1"/>
    <col min="14337" max="14337" width="12.42578125" style="1" customWidth="1"/>
    <col min="14338" max="14338" width="8.7109375" style="1" customWidth="1"/>
    <col min="14339" max="14339" width="8.42578125" style="1" customWidth="1"/>
    <col min="14340" max="14340" width="13.42578125" style="1" customWidth="1"/>
    <col min="14341" max="14341" width="9" style="1" customWidth="1"/>
    <col min="14342" max="14345" width="14.28515625" style="1" customWidth="1"/>
    <col min="14346" max="14346" width="4.7109375" style="1" customWidth="1"/>
    <col min="14347" max="14350" width="0" style="1" hidden="1" customWidth="1"/>
    <col min="14351" max="14352" width="10.140625" style="1" bestFit="1" customWidth="1"/>
    <col min="14353" max="14353" width="11" style="1" customWidth="1"/>
    <col min="14354" max="14354" width="14.140625" style="1" bestFit="1" customWidth="1"/>
    <col min="14355" max="14592" width="11.42578125" style="1"/>
    <col min="14593" max="14593" width="12.42578125" style="1" customWidth="1"/>
    <col min="14594" max="14594" width="8.7109375" style="1" customWidth="1"/>
    <col min="14595" max="14595" width="8.42578125" style="1" customWidth="1"/>
    <col min="14596" max="14596" width="13.42578125" style="1" customWidth="1"/>
    <col min="14597" max="14597" width="9" style="1" customWidth="1"/>
    <col min="14598" max="14601" width="14.28515625" style="1" customWidth="1"/>
    <col min="14602" max="14602" width="4.7109375" style="1" customWidth="1"/>
    <col min="14603" max="14606" width="0" style="1" hidden="1" customWidth="1"/>
    <col min="14607" max="14608" width="10.140625" style="1" bestFit="1" customWidth="1"/>
    <col min="14609" max="14609" width="11" style="1" customWidth="1"/>
    <col min="14610" max="14610" width="14.140625" style="1" bestFit="1" customWidth="1"/>
    <col min="14611" max="14848" width="11.42578125" style="1"/>
    <col min="14849" max="14849" width="12.42578125" style="1" customWidth="1"/>
    <col min="14850" max="14850" width="8.7109375" style="1" customWidth="1"/>
    <col min="14851" max="14851" width="8.42578125" style="1" customWidth="1"/>
    <col min="14852" max="14852" width="13.42578125" style="1" customWidth="1"/>
    <col min="14853" max="14853" width="9" style="1" customWidth="1"/>
    <col min="14854" max="14857" width="14.28515625" style="1" customWidth="1"/>
    <col min="14858" max="14858" width="4.7109375" style="1" customWidth="1"/>
    <col min="14859" max="14862" width="0" style="1" hidden="1" customWidth="1"/>
    <col min="14863" max="14864" width="10.140625" style="1" bestFit="1" customWidth="1"/>
    <col min="14865" max="14865" width="11" style="1" customWidth="1"/>
    <col min="14866" max="14866" width="14.140625" style="1" bestFit="1" customWidth="1"/>
    <col min="14867" max="15104" width="11.42578125" style="1"/>
    <col min="15105" max="15105" width="12.42578125" style="1" customWidth="1"/>
    <col min="15106" max="15106" width="8.7109375" style="1" customWidth="1"/>
    <col min="15107" max="15107" width="8.42578125" style="1" customWidth="1"/>
    <col min="15108" max="15108" width="13.42578125" style="1" customWidth="1"/>
    <col min="15109" max="15109" width="9" style="1" customWidth="1"/>
    <col min="15110" max="15113" width="14.28515625" style="1" customWidth="1"/>
    <col min="15114" max="15114" width="4.7109375" style="1" customWidth="1"/>
    <col min="15115" max="15118" width="0" style="1" hidden="1" customWidth="1"/>
    <col min="15119" max="15120" width="10.140625" style="1" bestFit="1" customWidth="1"/>
    <col min="15121" max="15121" width="11" style="1" customWidth="1"/>
    <col min="15122" max="15122" width="14.140625" style="1" bestFit="1" customWidth="1"/>
    <col min="15123" max="15360" width="11.42578125" style="1"/>
    <col min="15361" max="15361" width="12.42578125" style="1" customWidth="1"/>
    <col min="15362" max="15362" width="8.7109375" style="1" customWidth="1"/>
    <col min="15363" max="15363" width="8.42578125" style="1" customWidth="1"/>
    <col min="15364" max="15364" width="13.42578125" style="1" customWidth="1"/>
    <col min="15365" max="15365" width="9" style="1" customWidth="1"/>
    <col min="15366" max="15369" width="14.28515625" style="1" customWidth="1"/>
    <col min="15370" max="15370" width="4.7109375" style="1" customWidth="1"/>
    <col min="15371" max="15374" width="0" style="1" hidden="1" customWidth="1"/>
    <col min="15375" max="15376" width="10.140625" style="1" bestFit="1" customWidth="1"/>
    <col min="15377" max="15377" width="11" style="1" customWidth="1"/>
    <col min="15378" max="15378" width="14.140625" style="1" bestFit="1" customWidth="1"/>
    <col min="15379" max="15616" width="11.42578125" style="1"/>
    <col min="15617" max="15617" width="12.42578125" style="1" customWidth="1"/>
    <col min="15618" max="15618" width="8.7109375" style="1" customWidth="1"/>
    <col min="15619" max="15619" width="8.42578125" style="1" customWidth="1"/>
    <col min="15620" max="15620" width="13.42578125" style="1" customWidth="1"/>
    <col min="15621" max="15621" width="9" style="1" customWidth="1"/>
    <col min="15622" max="15625" width="14.28515625" style="1" customWidth="1"/>
    <col min="15626" max="15626" width="4.7109375" style="1" customWidth="1"/>
    <col min="15627" max="15630" width="0" style="1" hidden="1" customWidth="1"/>
    <col min="15631" max="15632" width="10.140625" style="1" bestFit="1" customWidth="1"/>
    <col min="15633" max="15633" width="11" style="1" customWidth="1"/>
    <col min="15634" max="15634" width="14.140625" style="1" bestFit="1" customWidth="1"/>
    <col min="15635" max="15872" width="11.42578125" style="1"/>
    <col min="15873" max="15873" width="12.42578125" style="1" customWidth="1"/>
    <col min="15874" max="15874" width="8.7109375" style="1" customWidth="1"/>
    <col min="15875" max="15875" width="8.42578125" style="1" customWidth="1"/>
    <col min="15876" max="15876" width="13.42578125" style="1" customWidth="1"/>
    <col min="15877" max="15877" width="9" style="1" customWidth="1"/>
    <col min="15878" max="15881" width="14.28515625" style="1" customWidth="1"/>
    <col min="15882" max="15882" width="4.7109375" style="1" customWidth="1"/>
    <col min="15883" max="15886" width="0" style="1" hidden="1" customWidth="1"/>
    <col min="15887" max="15888" width="10.140625" style="1" bestFit="1" customWidth="1"/>
    <col min="15889" max="15889" width="11" style="1" customWidth="1"/>
    <col min="15890" max="15890" width="14.140625" style="1" bestFit="1" customWidth="1"/>
    <col min="15891" max="16128" width="11.42578125" style="1"/>
    <col min="16129" max="16129" width="12.42578125" style="1" customWidth="1"/>
    <col min="16130" max="16130" width="8.7109375" style="1" customWidth="1"/>
    <col min="16131" max="16131" width="8.42578125" style="1" customWidth="1"/>
    <col min="16132" max="16132" width="13.42578125" style="1" customWidth="1"/>
    <col min="16133" max="16133" width="9" style="1" customWidth="1"/>
    <col min="16134" max="16137" width="14.28515625" style="1" customWidth="1"/>
    <col min="16138" max="16138" width="4.7109375" style="1" customWidth="1"/>
    <col min="16139" max="16142" width="0" style="1" hidden="1" customWidth="1"/>
    <col min="16143" max="16144" width="10.140625" style="1" bestFit="1" customWidth="1"/>
    <col min="16145" max="16145" width="11" style="1" customWidth="1"/>
    <col min="16146" max="16146" width="14.140625" style="1" bestFit="1" customWidth="1"/>
    <col min="16147" max="16384" width="11.42578125" style="1"/>
  </cols>
  <sheetData>
    <row r="1" spans="1:29" s="2" customFormat="1" ht="15.75">
      <c r="A1" s="13" t="s">
        <v>0</v>
      </c>
      <c r="B1" s="13"/>
      <c r="C1" s="13"/>
      <c r="D1" s="13" t="s">
        <v>17</v>
      </c>
      <c r="E1" s="13"/>
      <c r="F1" s="13"/>
      <c r="G1" s="13"/>
      <c r="H1" s="13"/>
      <c r="I1" s="13"/>
      <c r="J1" s="80"/>
      <c r="K1" s="80"/>
      <c r="L1" s="80"/>
      <c r="M1" s="80"/>
      <c r="N1" s="88"/>
      <c r="O1" s="88"/>
      <c r="P1" s="88"/>
      <c r="Q1" s="88"/>
    </row>
    <row r="2" spans="1:29" s="2" customFormat="1" ht="15.75">
      <c r="A2" s="13" t="s">
        <v>1</v>
      </c>
      <c r="B2" s="13"/>
      <c r="C2" s="13"/>
      <c r="D2" s="55" t="s">
        <v>775</v>
      </c>
      <c r="E2" s="13"/>
      <c r="F2" s="13"/>
      <c r="G2" s="13"/>
      <c r="H2" s="13"/>
      <c r="I2" s="13"/>
      <c r="J2" s="80"/>
      <c r="K2" s="80"/>
      <c r="L2" s="80"/>
      <c r="M2" s="80"/>
      <c r="N2" s="88"/>
      <c r="O2" s="88"/>
      <c r="P2" s="88"/>
      <c r="Q2" s="88"/>
    </row>
    <row r="3" spans="1:29" s="2" customFormat="1" ht="15.75">
      <c r="A3" s="13" t="s">
        <v>166</v>
      </c>
      <c r="B3" s="13"/>
      <c r="C3" s="13"/>
      <c r="D3" s="13"/>
      <c r="E3" s="13"/>
      <c r="F3" s="13"/>
      <c r="G3" s="13"/>
      <c r="H3" s="13"/>
      <c r="I3" s="13"/>
      <c r="J3" s="80"/>
      <c r="K3" s="80"/>
      <c r="L3" s="80"/>
      <c r="M3" s="80"/>
      <c r="N3" s="88"/>
      <c r="O3" s="88"/>
      <c r="P3" s="88"/>
      <c r="Q3" s="88"/>
    </row>
    <row r="4" spans="1:29" s="2" customFormat="1" ht="15.75">
      <c r="A4" s="13"/>
      <c r="B4" s="13"/>
      <c r="C4" s="13"/>
      <c r="D4" s="13"/>
      <c r="E4" s="13"/>
      <c r="F4" s="13"/>
      <c r="G4" s="13"/>
      <c r="H4" s="13"/>
      <c r="I4" s="13"/>
      <c r="J4" s="80"/>
      <c r="K4" s="80"/>
      <c r="L4" s="80"/>
      <c r="M4" s="80"/>
      <c r="N4" s="88"/>
      <c r="O4" s="88"/>
      <c r="P4" s="88"/>
      <c r="Q4" s="88"/>
    </row>
    <row r="5" spans="1:29" s="4" customFormat="1" ht="15.75" customHeight="1">
      <c r="A5" s="191" t="s">
        <v>18</v>
      </c>
      <c r="B5" s="194" t="s">
        <v>19</v>
      </c>
      <c r="C5" s="194" t="s">
        <v>185</v>
      </c>
      <c r="D5" s="201" t="s">
        <v>20</v>
      </c>
      <c r="E5" s="202" t="s">
        <v>21</v>
      </c>
      <c r="F5" s="197" t="s">
        <v>165</v>
      </c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9"/>
      <c r="R5" s="197" t="s">
        <v>165</v>
      </c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9"/>
    </row>
    <row r="6" spans="1:29" s="4" customFormat="1">
      <c r="A6" s="192"/>
      <c r="B6" s="195"/>
      <c r="C6" s="195"/>
      <c r="D6" s="201"/>
      <c r="E6" s="202"/>
      <c r="F6" s="197" t="s">
        <v>440</v>
      </c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  <c r="R6" s="197" t="s">
        <v>614</v>
      </c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</row>
    <row r="7" spans="1:29" s="4" customFormat="1">
      <c r="A7" s="193"/>
      <c r="B7" s="196"/>
      <c r="C7" s="196"/>
      <c r="D7" s="201"/>
      <c r="E7" s="202"/>
      <c r="F7" s="84" t="s">
        <v>22</v>
      </c>
      <c r="G7" s="84" t="s">
        <v>23</v>
      </c>
      <c r="H7" s="84" t="s">
        <v>24</v>
      </c>
      <c r="I7" s="84" t="s">
        <v>25</v>
      </c>
      <c r="J7" s="85" t="s">
        <v>24</v>
      </c>
      <c r="K7" s="85" t="s">
        <v>26</v>
      </c>
      <c r="L7" s="85" t="s">
        <v>26</v>
      </c>
      <c r="M7" s="85" t="s">
        <v>25</v>
      </c>
      <c r="N7" s="89" t="s">
        <v>27</v>
      </c>
      <c r="O7" s="89" t="s">
        <v>28</v>
      </c>
      <c r="P7" s="89" t="s">
        <v>29</v>
      </c>
      <c r="Q7" s="89" t="s">
        <v>30</v>
      </c>
      <c r="R7" s="90" t="s">
        <v>22</v>
      </c>
      <c r="S7" s="90" t="s">
        <v>23</v>
      </c>
      <c r="T7" s="90" t="s">
        <v>24</v>
      </c>
      <c r="U7" s="90" t="s">
        <v>25</v>
      </c>
      <c r="V7" s="107" t="s">
        <v>24</v>
      </c>
      <c r="W7" s="107" t="s">
        <v>26</v>
      </c>
      <c r="X7" s="107" t="s">
        <v>26</v>
      </c>
      <c r="Y7" s="107" t="s">
        <v>25</v>
      </c>
      <c r="Z7" s="107" t="s">
        <v>27</v>
      </c>
      <c r="AA7" s="107" t="s">
        <v>28</v>
      </c>
      <c r="AB7" s="107" t="s">
        <v>29</v>
      </c>
      <c r="AC7" s="107" t="s">
        <v>30</v>
      </c>
    </row>
    <row r="8" spans="1:29" s="2" customFormat="1" ht="45" customHeight="1">
      <c r="A8" s="211" t="s">
        <v>167</v>
      </c>
      <c r="B8" s="185">
        <v>11</v>
      </c>
      <c r="C8" s="182" t="s">
        <v>38</v>
      </c>
      <c r="D8" s="24" t="s">
        <v>65</v>
      </c>
      <c r="E8" s="25"/>
      <c r="F8" s="30">
        <v>18031646.510000002</v>
      </c>
      <c r="G8" s="30">
        <v>18871445.390000001</v>
      </c>
      <c r="H8" s="30">
        <v>25836698.850000001</v>
      </c>
      <c r="I8" s="30">
        <v>19008287.289999999</v>
      </c>
      <c r="J8" s="108">
        <v>20929884.010000002</v>
      </c>
      <c r="K8" s="108">
        <v>19308647.059999999</v>
      </c>
      <c r="L8" s="108">
        <v>25749296.649999999</v>
      </c>
      <c r="M8" s="108">
        <v>21051409.600000001</v>
      </c>
      <c r="N8" s="109">
        <v>35600747.740000002</v>
      </c>
      <c r="O8" s="109">
        <v>20516688.239999998</v>
      </c>
      <c r="P8" s="109">
        <v>34794673.939999998</v>
      </c>
      <c r="Q8" s="109">
        <v>63648482.780000001</v>
      </c>
      <c r="R8" s="30">
        <v>18445499.219999999</v>
      </c>
      <c r="S8" s="30">
        <v>19073152.84</v>
      </c>
      <c r="T8" s="30">
        <v>34385280.030000001</v>
      </c>
      <c r="U8" s="30">
        <v>22902485.18</v>
      </c>
      <c r="V8" s="96">
        <v>29087575.699999999</v>
      </c>
      <c r="W8" s="96">
        <v>23225125.989999998</v>
      </c>
      <c r="X8" s="96">
        <v>37062360.439999998</v>
      </c>
      <c r="Y8" s="96">
        <v>23780053.100000001</v>
      </c>
      <c r="Z8" s="30">
        <v>42333487.170000002</v>
      </c>
      <c r="AA8" s="30">
        <v>23404127.02</v>
      </c>
      <c r="AB8" s="30">
        <v>38010783.170000002</v>
      </c>
      <c r="AC8" s="30">
        <v>66570870.630000003</v>
      </c>
    </row>
    <row r="9" spans="1:29" ht="56.25">
      <c r="A9" s="212"/>
      <c r="B9" s="186"/>
      <c r="C9" s="183"/>
      <c r="D9" s="23" t="s">
        <v>441</v>
      </c>
      <c r="E9" s="2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96">
        <v>0</v>
      </c>
      <c r="AC9" s="96">
        <v>0</v>
      </c>
    </row>
    <row r="10" spans="1:29" ht="56.25">
      <c r="A10" s="212"/>
      <c r="B10" s="186"/>
      <c r="C10" s="183"/>
      <c r="D10" s="23" t="s">
        <v>442</v>
      </c>
      <c r="E10" s="26"/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  <c r="AB10" s="96">
        <v>0</v>
      </c>
      <c r="AC10" s="96">
        <v>0</v>
      </c>
    </row>
    <row r="11" spans="1:29" ht="33.75">
      <c r="A11" s="212"/>
      <c r="B11" s="186"/>
      <c r="C11" s="183"/>
      <c r="D11" s="23" t="s">
        <v>443</v>
      </c>
      <c r="E11" s="26"/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  <c r="AB11" s="96">
        <v>0</v>
      </c>
      <c r="AC11" s="96">
        <v>0</v>
      </c>
    </row>
    <row r="12" spans="1:29" s="2" customFormat="1" ht="56.25">
      <c r="A12" s="212"/>
      <c r="B12" s="186"/>
      <c r="C12" s="183"/>
      <c r="D12" s="24" t="s">
        <v>68</v>
      </c>
      <c r="E12" s="25"/>
      <c r="F12" s="30">
        <v>12176276.4</v>
      </c>
      <c r="G12" s="30">
        <v>12783948.880000001</v>
      </c>
      <c r="H12" s="30">
        <v>19100299.18</v>
      </c>
      <c r="I12" s="30">
        <v>12910860.470000001</v>
      </c>
      <c r="J12" s="108">
        <v>15239497.5</v>
      </c>
      <c r="K12" s="108">
        <v>13249862.720000001</v>
      </c>
      <c r="L12" s="108">
        <v>19568192.82</v>
      </c>
      <c r="M12" s="108">
        <v>14561008.34</v>
      </c>
      <c r="N12" s="109">
        <v>24208328.5</v>
      </c>
      <c r="O12" s="109">
        <v>13975287.390000001</v>
      </c>
      <c r="P12" s="109">
        <v>24049558.079999998</v>
      </c>
      <c r="Q12" s="109">
        <v>43776214.509999998</v>
      </c>
      <c r="R12" s="30">
        <v>12423604.859999999</v>
      </c>
      <c r="S12" s="30">
        <v>12564679.82</v>
      </c>
      <c r="T12" s="30">
        <v>23175049.149999999</v>
      </c>
      <c r="U12" s="30">
        <v>15363587.789999999</v>
      </c>
      <c r="V12" s="96">
        <v>20592903.859999999</v>
      </c>
      <c r="W12" s="96">
        <v>16473544.449999999</v>
      </c>
      <c r="X12" s="96">
        <v>25513062.129999999</v>
      </c>
      <c r="Y12" s="96">
        <v>16584410.32</v>
      </c>
      <c r="Z12" s="30">
        <v>31526606.170000002</v>
      </c>
      <c r="AA12" s="30">
        <v>16183215.699999999</v>
      </c>
      <c r="AB12" s="30">
        <v>26729682.609999999</v>
      </c>
      <c r="AC12" s="30">
        <v>47151283.109999999</v>
      </c>
    </row>
    <row r="13" spans="1:29" ht="56.25">
      <c r="A13" s="212"/>
      <c r="B13" s="186"/>
      <c r="C13" s="183"/>
      <c r="D13" s="23" t="s">
        <v>412</v>
      </c>
      <c r="E13" s="2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96">
        <v>0</v>
      </c>
      <c r="W13" s="96">
        <v>0</v>
      </c>
      <c r="X13" s="96">
        <v>0</v>
      </c>
      <c r="Y13" s="96">
        <v>0</v>
      </c>
      <c r="Z13" s="96">
        <v>0</v>
      </c>
      <c r="AA13" s="96">
        <v>0</v>
      </c>
      <c r="AB13" s="96">
        <v>0</v>
      </c>
      <c r="AC13" s="96">
        <v>0</v>
      </c>
    </row>
    <row r="14" spans="1:29" ht="56.25">
      <c r="A14" s="212"/>
      <c r="B14" s="186"/>
      <c r="C14" s="183"/>
      <c r="D14" s="23" t="s">
        <v>444</v>
      </c>
      <c r="E14" s="26"/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96">
        <v>0</v>
      </c>
      <c r="W14" s="96">
        <v>0</v>
      </c>
      <c r="X14" s="96">
        <v>0</v>
      </c>
      <c r="Y14" s="96">
        <v>0</v>
      </c>
      <c r="Z14" s="96">
        <v>0</v>
      </c>
      <c r="AA14" s="96">
        <v>0</v>
      </c>
      <c r="AB14" s="96">
        <v>0</v>
      </c>
      <c r="AC14" s="96">
        <v>0</v>
      </c>
    </row>
    <row r="15" spans="1:29" ht="33.75">
      <c r="A15" s="212"/>
      <c r="B15" s="186"/>
      <c r="C15" s="183"/>
      <c r="D15" s="23" t="s">
        <v>445</v>
      </c>
      <c r="E15" s="26"/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96">
        <v>0</v>
      </c>
      <c r="W15" s="96">
        <v>0</v>
      </c>
      <c r="X15" s="96">
        <v>0</v>
      </c>
      <c r="Y15" s="96">
        <v>0</v>
      </c>
      <c r="Z15" s="96">
        <v>0</v>
      </c>
      <c r="AA15" s="96">
        <v>0</v>
      </c>
      <c r="AB15" s="96">
        <v>0</v>
      </c>
      <c r="AC15" s="96">
        <v>0</v>
      </c>
    </row>
    <row r="16" spans="1:29" s="2" customFormat="1" ht="45">
      <c r="A16" s="212"/>
      <c r="B16" s="186"/>
      <c r="C16" s="183"/>
      <c r="D16" s="24" t="s">
        <v>71</v>
      </c>
      <c r="E16" s="25"/>
      <c r="F16" s="30">
        <v>5756980.5499999998</v>
      </c>
      <c r="G16" s="30">
        <v>5797947.6399999997</v>
      </c>
      <c r="H16" s="30">
        <v>8538047.1899999995</v>
      </c>
      <c r="I16" s="30">
        <v>6130486.9199999999</v>
      </c>
      <c r="J16" s="108">
        <v>7179466.29</v>
      </c>
      <c r="K16" s="108">
        <v>6673184.5199999996</v>
      </c>
      <c r="L16" s="108">
        <v>9483546.8300000001</v>
      </c>
      <c r="M16" s="108">
        <v>7809385.1299999999</v>
      </c>
      <c r="N16" s="109">
        <v>13722288.02</v>
      </c>
      <c r="O16" s="109">
        <v>8699885.7400000002</v>
      </c>
      <c r="P16" s="109">
        <v>14376215.43</v>
      </c>
      <c r="Q16" s="109">
        <v>28716584.550000001</v>
      </c>
      <c r="R16" s="30">
        <v>8841219.9399999995</v>
      </c>
      <c r="S16" s="30">
        <v>10125501.18</v>
      </c>
      <c r="T16" s="30">
        <v>19395920.23</v>
      </c>
      <c r="U16" s="30">
        <v>14929892.02</v>
      </c>
      <c r="V16" s="96">
        <v>20017241.109999999</v>
      </c>
      <c r="W16" s="96">
        <v>16727617.470000001</v>
      </c>
      <c r="X16" s="96">
        <v>25484853.559999999</v>
      </c>
      <c r="Y16" s="96">
        <v>18193037.850000001</v>
      </c>
      <c r="Z16" s="30">
        <v>44332821.090000004</v>
      </c>
      <c r="AA16" s="30">
        <v>17596162.600000001</v>
      </c>
      <c r="AB16" s="30">
        <v>27240353.079999998</v>
      </c>
      <c r="AC16" s="30">
        <v>49386237.079999998</v>
      </c>
    </row>
    <row r="17" spans="1:29" ht="56.25">
      <c r="A17" s="212"/>
      <c r="B17" s="186"/>
      <c r="C17" s="183"/>
      <c r="D17" s="23" t="s">
        <v>446</v>
      </c>
      <c r="E17" s="26"/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96">
        <v>0</v>
      </c>
      <c r="W17" s="96">
        <v>0</v>
      </c>
      <c r="X17" s="96">
        <v>0</v>
      </c>
      <c r="Y17" s="96">
        <v>0</v>
      </c>
      <c r="Z17" s="96">
        <v>0</v>
      </c>
      <c r="AA17" s="96">
        <v>0</v>
      </c>
      <c r="AB17" s="96">
        <v>0</v>
      </c>
      <c r="AC17" s="96">
        <v>0</v>
      </c>
    </row>
    <row r="18" spans="1:29" ht="56.25">
      <c r="A18" s="213"/>
      <c r="B18" s="186"/>
      <c r="C18" s="184"/>
      <c r="D18" s="23" t="s">
        <v>447</v>
      </c>
      <c r="E18" s="26"/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96">
        <v>0</v>
      </c>
      <c r="W18" s="96">
        <v>0</v>
      </c>
      <c r="X18" s="96">
        <v>0</v>
      </c>
      <c r="Y18" s="96">
        <v>0</v>
      </c>
      <c r="Z18" s="96">
        <v>0</v>
      </c>
      <c r="AA18" s="96">
        <v>0</v>
      </c>
      <c r="AB18" s="96">
        <v>0</v>
      </c>
      <c r="AC18" s="96">
        <v>0</v>
      </c>
    </row>
    <row r="19" spans="1:29" ht="33.75">
      <c r="A19" s="86"/>
      <c r="B19" s="186"/>
      <c r="C19" s="82"/>
      <c r="D19" s="23" t="s">
        <v>448</v>
      </c>
      <c r="E19" s="26"/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</row>
    <row r="20" spans="1:29" s="2" customFormat="1" ht="45" customHeight="1">
      <c r="A20" s="214" t="s">
        <v>168</v>
      </c>
      <c r="B20" s="186"/>
      <c r="C20" s="182" t="s">
        <v>63</v>
      </c>
      <c r="D20" s="24" t="s">
        <v>74</v>
      </c>
      <c r="E20" s="25"/>
      <c r="F20" s="30">
        <v>1718066.73</v>
      </c>
      <c r="G20" s="30">
        <v>1752738.51</v>
      </c>
      <c r="H20" s="30">
        <v>2622778.4300000002</v>
      </c>
      <c r="I20" s="30">
        <v>1742556.65</v>
      </c>
      <c r="J20" s="108">
        <v>1890807.25</v>
      </c>
      <c r="K20" s="108">
        <v>1770836.35</v>
      </c>
      <c r="L20" s="108">
        <v>2405032.19</v>
      </c>
      <c r="M20" s="108">
        <v>1630692.49</v>
      </c>
      <c r="N20" s="109">
        <v>3061562.5</v>
      </c>
      <c r="O20" s="109">
        <v>1765732.54</v>
      </c>
      <c r="P20" s="109">
        <v>2862849.33</v>
      </c>
      <c r="Q20" s="109">
        <v>5773545.7800000003</v>
      </c>
      <c r="R20" s="30">
        <v>1617146.53</v>
      </c>
      <c r="S20" s="30">
        <v>1616637.28</v>
      </c>
      <c r="T20" s="30">
        <v>3025873.28</v>
      </c>
      <c r="U20" s="30">
        <v>1921859.33</v>
      </c>
      <c r="V20" s="96">
        <v>2458066.92</v>
      </c>
      <c r="W20" s="96">
        <v>2042511.97</v>
      </c>
      <c r="X20" s="96">
        <v>3434228.69</v>
      </c>
      <c r="Y20" s="96">
        <v>2004911.95</v>
      </c>
      <c r="Z20" s="30">
        <v>4616865.75</v>
      </c>
      <c r="AA20" s="30">
        <v>2056587.82</v>
      </c>
      <c r="AB20" s="30">
        <v>3203467.37</v>
      </c>
      <c r="AC20" s="30">
        <v>6009214.2400000002</v>
      </c>
    </row>
    <row r="21" spans="1:29" ht="56.25">
      <c r="A21" s="215"/>
      <c r="B21" s="186"/>
      <c r="C21" s="183"/>
      <c r="D21" s="23" t="s">
        <v>449</v>
      </c>
      <c r="E21" s="26"/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96">
        <v>0</v>
      </c>
      <c r="W21" s="96">
        <v>0</v>
      </c>
      <c r="X21" s="96">
        <v>0</v>
      </c>
      <c r="Y21" s="96">
        <v>0</v>
      </c>
      <c r="Z21" s="96">
        <v>0</v>
      </c>
      <c r="AA21" s="96">
        <v>0</v>
      </c>
      <c r="AB21" s="96">
        <v>0</v>
      </c>
      <c r="AC21" s="96">
        <v>0</v>
      </c>
    </row>
    <row r="22" spans="1:29" ht="56.25">
      <c r="A22" s="215"/>
      <c r="B22" s="186"/>
      <c r="C22" s="183"/>
      <c r="D22" s="23" t="s">
        <v>372</v>
      </c>
      <c r="E22" s="26"/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96">
        <v>0</v>
      </c>
      <c r="W22" s="96">
        <v>0</v>
      </c>
      <c r="X22" s="96">
        <v>0</v>
      </c>
      <c r="Y22" s="96">
        <v>0</v>
      </c>
      <c r="Z22" s="96">
        <v>0</v>
      </c>
      <c r="AA22" s="96">
        <v>0</v>
      </c>
      <c r="AB22" s="96">
        <v>0</v>
      </c>
      <c r="AC22" s="96">
        <v>0</v>
      </c>
    </row>
    <row r="23" spans="1:29" ht="56.25">
      <c r="A23" s="215"/>
      <c r="B23" s="186"/>
      <c r="C23" s="183"/>
      <c r="D23" s="23" t="s">
        <v>450</v>
      </c>
      <c r="E23" s="26"/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96">
        <v>0</v>
      </c>
      <c r="W23" s="96">
        <v>0</v>
      </c>
      <c r="X23" s="96">
        <v>0</v>
      </c>
      <c r="Y23" s="96">
        <v>0</v>
      </c>
      <c r="Z23" s="96">
        <v>0</v>
      </c>
      <c r="AA23" s="96">
        <v>0</v>
      </c>
      <c r="AB23" s="96">
        <v>0</v>
      </c>
      <c r="AC23" s="96">
        <v>0</v>
      </c>
    </row>
    <row r="24" spans="1:29" s="2" customFormat="1" ht="45">
      <c r="A24" s="215"/>
      <c r="B24" s="186"/>
      <c r="C24" s="183"/>
      <c r="D24" s="24" t="s">
        <v>451</v>
      </c>
      <c r="E24" s="25"/>
      <c r="F24" s="30">
        <v>497161.02</v>
      </c>
      <c r="G24" s="30">
        <v>519409.57</v>
      </c>
      <c r="H24" s="30">
        <v>722258.04</v>
      </c>
      <c r="I24" s="30">
        <v>529901.97</v>
      </c>
      <c r="J24" s="108">
        <v>556906.93999999994</v>
      </c>
      <c r="K24" s="108">
        <v>538027.14</v>
      </c>
      <c r="L24" s="108">
        <v>731822.94</v>
      </c>
      <c r="M24" s="108">
        <v>577094.86</v>
      </c>
      <c r="N24" s="109">
        <v>1045401.51</v>
      </c>
      <c r="O24" s="109">
        <v>623929.28</v>
      </c>
      <c r="P24" s="109">
        <v>930644.5</v>
      </c>
      <c r="Q24" s="109">
        <v>1833945.73</v>
      </c>
      <c r="R24" s="30">
        <v>562814.52</v>
      </c>
      <c r="S24" s="30">
        <v>604389.22</v>
      </c>
      <c r="T24" s="30">
        <v>1103011.98</v>
      </c>
      <c r="U24" s="30">
        <v>717658.56</v>
      </c>
      <c r="V24" s="96">
        <v>855766.68</v>
      </c>
      <c r="W24" s="96">
        <v>680309.49</v>
      </c>
      <c r="X24" s="96">
        <v>1144429.95</v>
      </c>
      <c r="Y24" s="96">
        <v>763762.04</v>
      </c>
      <c r="Z24" s="30">
        <v>1822089.43</v>
      </c>
      <c r="AA24" s="30">
        <v>727682.58</v>
      </c>
      <c r="AB24" s="30">
        <v>1162495.1499999999</v>
      </c>
      <c r="AC24" s="30">
        <v>2109705.94</v>
      </c>
    </row>
    <row r="25" spans="1:29" ht="45">
      <c r="A25" s="215"/>
      <c r="B25" s="186"/>
      <c r="C25" s="183"/>
      <c r="D25" s="23" t="s">
        <v>452</v>
      </c>
      <c r="E25" s="26"/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96">
        <v>0</v>
      </c>
      <c r="W25" s="96">
        <v>0</v>
      </c>
      <c r="X25" s="96">
        <v>0</v>
      </c>
      <c r="Y25" s="96">
        <v>0</v>
      </c>
      <c r="Z25" s="96">
        <v>0</v>
      </c>
      <c r="AA25" s="96">
        <v>0</v>
      </c>
      <c r="AB25" s="96">
        <v>0</v>
      </c>
      <c r="AC25" s="96">
        <v>0</v>
      </c>
    </row>
    <row r="26" spans="1:29" ht="45">
      <c r="A26" s="215"/>
      <c r="B26" s="186"/>
      <c r="C26" s="183"/>
      <c r="D26" s="23" t="s">
        <v>453</v>
      </c>
      <c r="E26" s="26"/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</row>
    <row r="27" spans="1:29" ht="56.25">
      <c r="A27" s="215"/>
      <c r="B27" s="186"/>
      <c r="C27" s="183"/>
      <c r="D27" s="23" t="s">
        <v>454</v>
      </c>
      <c r="E27" s="26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109">
        <v>0</v>
      </c>
      <c r="O27" s="109">
        <v>0</v>
      </c>
      <c r="P27" s="109">
        <v>0</v>
      </c>
      <c r="Q27" s="109">
        <v>0</v>
      </c>
      <c r="R27" s="30">
        <v>0</v>
      </c>
      <c r="S27" s="30">
        <v>0</v>
      </c>
      <c r="T27" s="30">
        <v>0</v>
      </c>
      <c r="U27" s="30">
        <v>0</v>
      </c>
      <c r="V27" s="96">
        <v>0</v>
      </c>
      <c r="W27" s="96">
        <v>0</v>
      </c>
      <c r="X27" s="96">
        <v>0</v>
      </c>
      <c r="Y27" s="96">
        <v>0</v>
      </c>
      <c r="Z27" s="96">
        <v>0</v>
      </c>
      <c r="AA27" s="96">
        <v>0</v>
      </c>
      <c r="AB27" s="96">
        <v>0</v>
      </c>
      <c r="AC27" s="96">
        <v>0</v>
      </c>
    </row>
    <row r="28" spans="1:29" s="2" customFormat="1" ht="45">
      <c r="A28" s="215"/>
      <c r="B28" s="186"/>
      <c r="C28" s="183"/>
      <c r="D28" s="24" t="s">
        <v>455</v>
      </c>
      <c r="E28" s="25"/>
      <c r="F28" s="30">
        <v>1086277.79</v>
      </c>
      <c r="G28" s="30">
        <v>1142517.83</v>
      </c>
      <c r="H28" s="30">
        <v>1587086.14</v>
      </c>
      <c r="I28" s="30">
        <v>1133738.8799999999</v>
      </c>
      <c r="J28" s="108">
        <v>1272998.47</v>
      </c>
      <c r="K28" s="108">
        <v>1210526.1000000001</v>
      </c>
      <c r="L28" s="108">
        <v>1613199.65</v>
      </c>
      <c r="M28" s="108">
        <v>1258176.57</v>
      </c>
      <c r="N28" s="109">
        <v>2275067.9500000002</v>
      </c>
      <c r="O28" s="109">
        <v>1241893.3</v>
      </c>
      <c r="P28" s="109">
        <v>2016822.79</v>
      </c>
      <c r="Q28" s="109">
        <v>4059205.6</v>
      </c>
      <c r="R28" s="30">
        <v>1079686.56</v>
      </c>
      <c r="S28" s="30">
        <v>1164026</v>
      </c>
      <c r="T28" s="30">
        <v>1966282</v>
      </c>
      <c r="U28" s="30">
        <v>1332479.1399999999</v>
      </c>
      <c r="V28" s="96">
        <v>1590623.69</v>
      </c>
      <c r="W28" s="96">
        <v>1335126.1399999999</v>
      </c>
      <c r="X28" s="96">
        <v>2090843.79</v>
      </c>
      <c r="Y28" s="96">
        <v>1291228.3799999999</v>
      </c>
      <c r="Z28" s="30">
        <v>2762600.41</v>
      </c>
      <c r="AA28" s="30">
        <v>1303161.45</v>
      </c>
      <c r="AB28" s="30">
        <v>2105744.5</v>
      </c>
      <c r="AC28" s="30">
        <v>3935729.47</v>
      </c>
    </row>
    <row r="29" spans="1:29" ht="56.25">
      <c r="A29" s="215"/>
      <c r="B29" s="186"/>
      <c r="C29" s="183"/>
      <c r="D29" s="23" t="s">
        <v>456</v>
      </c>
      <c r="E29" s="26"/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96">
        <v>0</v>
      </c>
      <c r="W29" s="96">
        <v>0</v>
      </c>
      <c r="X29" s="96">
        <v>0</v>
      </c>
      <c r="Y29" s="96">
        <v>0</v>
      </c>
      <c r="Z29" s="96">
        <v>0</v>
      </c>
      <c r="AA29" s="96">
        <v>0</v>
      </c>
      <c r="AB29" s="96">
        <v>0</v>
      </c>
      <c r="AC29" s="96">
        <v>0</v>
      </c>
    </row>
    <row r="30" spans="1:29" ht="56.25">
      <c r="A30" s="215"/>
      <c r="B30" s="186"/>
      <c r="C30" s="183"/>
      <c r="D30" s="23" t="s">
        <v>376</v>
      </c>
      <c r="E30" s="26"/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B30" s="96">
        <v>0</v>
      </c>
      <c r="AC30" s="96">
        <v>0</v>
      </c>
    </row>
    <row r="31" spans="1:29" ht="45">
      <c r="A31" s="215"/>
      <c r="B31" s="186"/>
      <c r="C31" s="183"/>
      <c r="D31" s="23" t="s">
        <v>457</v>
      </c>
      <c r="E31" s="26"/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96">
        <v>0</v>
      </c>
      <c r="W31" s="96">
        <v>0</v>
      </c>
      <c r="X31" s="96">
        <v>0</v>
      </c>
      <c r="Y31" s="96">
        <v>0</v>
      </c>
      <c r="Z31" s="96">
        <v>0</v>
      </c>
      <c r="AA31" s="96">
        <v>0</v>
      </c>
      <c r="AB31" s="96">
        <v>0</v>
      </c>
      <c r="AC31" s="96">
        <v>0</v>
      </c>
    </row>
    <row r="32" spans="1:29" s="2" customFormat="1" ht="67.5">
      <c r="A32" s="215"/>
      <c r="B32" s="186"/>
      <c r="C32" s="183"/>
      <c r="D32" s="24" t="s">
        <v>458</v>
      </c>
      <c r="E32" s="25"/>
      <c r="F32" s="30">
        <v>170325.06</v>
      </c>
      <c r="G32" s="30">
        <v>175660.34</v>
      </c>
      <c r="H32" s="30">
        <v>226871.36</v>
      </c>
      <c r="I32" s="30">
        <v>176697.42</v>
      </c>
      <c r="J32" s="108">
        <v>192183.61</v>
      </c>
      <c r="K32" s="108">
        <v>181400.22</v>
      </c>
      <c r="L32" s="108">
        <v>237059.78</v>
      </c>
      <c r="M32" s="108">
        <v>180541.58</v>
      </c>
      <c r="N32" s="109">
        <v>307052.32</v>
      </c>
      <c r="O32" s="109">
        <v>179781.17</v>
      </c>
      <c r="P32" s="109">
        <v>252189.58</v>
      </c>
      <c r="Q32" s="109">
        <v>498685.87</v>
      </c>
      <c r="R32" s="30">
        <v>159060.56</v>
      </c>
      <c r="S32" s="30">
        <v>163384.54999999999</v>
      </c>
      <c r="T32" s="30">
        <v>287826.44</v>
      </c>
      <c r="U32" s="30">
        <v>185080.86</v>
      </c>
      <c r="V32" s="96">
        <v>220547.85</v>
      </c>
      <c r="W32" s="96">
        <v>192545.9</v>
      </c>
      <c r="X32" s="96">
        <v>308593.59999999998</v>
      </c>
      <c r="Y32" s="96">
        <v>176079.17</v>
      </c>
      <c r="Z32" s="30">
        <v>615213.4</v>
      </c>
      <c r="AA32" s="30">
        <v>181162.77</v>
      </c>
      <c r="AB32" s="30">
        <v>278813.94</v>
      </c>
      <c r="AC32" s="30">
        <v>513031.74</v>
      </c>
    </row>
    <row r="33" spans="1:29" ht="56.25">
      <c r="A33" s="215"/>
      <c r="B33" s="186"/>
      <c r="C33" s="183"/>
      <c r="D33" s="23" t="s">
        <v>459</v>
      </c>
      <c r="E33" s="26"/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</row>
    <row r="34" spans="1:29" ht="56.25">
      <c r="A34" s="215"/>
      <c r="B34" s="186"/>
      <c r="C34" s="183"/>
      <c r="D34" s="23" t="s">
        <v>460</v>
      </c>
      <c r="E34" s="26"/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B34" s="96">
        <v>0</v>
      </c>
      <c r="AC34" s="96">
        <v>0</v>
      </c>
    </row>
    <row r="35" spans="1:29" ht="67.5">
      <c r="A35" s="215"/>
      <c r="B35" s="186"/>
      <c r="C35" s="183"/>
      <c r="D35" s="23" t="s">
        <v>461</v>
      </c>
      <c r="E35" s="26"/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96">
        <v>0</v>
      </c>
      <c r="W35" s="96">
        <v>0</v>
      </c>
      <c r="X35" s="96"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</row>
    <row r="36" spans="1:29" s="2" customFormat="1" ht="67.5">
      <c r="A36" s="215"/>
      <c r="B36" s="186"/>
      <c r="C36" s="183"/>
      <c r="D36" s="24" t="s">
        <v>462</v>
      </c>
      <c r="E36" s="25"/>
      <c r="F36" s="30">
        <v>2376653.89</v>
      </c>
      <c r="G36" s="30">
        <v>2430069.8199999998</v>
      </c>
      <c r="H36" s="30">
        <v>3431736.69</v>
      </c>
      <c r="I36" s="30">
        <v>2484281.7599999998</v>
      </c>
      <c r="J36" s="108">
        <v>2769642.3</v>
      </c>
      <c r="K36" s="108">
        <v>2619445.96</v>
      </c>
      <c r="L36" s="108">
        <v>3346034</v>
      </c>
      <c r="M36" s="108">
        <v>2469327.09</v>
      </c>
      <c r="N36" s="109">
        <v>4523543.07</v>
      </c>
      <c r="O36" s="109">
        <v>2465038.89</v>
      </c>
      <c r="P36" s="109">
        <v>4121057.84</v>
      </c>
      <c r="Q36" s="109">
        <v>7975122.5899999999</v>
      </c>
      <c r="R36" s="30">
        <v>2319873.0099999998</v>
      </c>
      <c r="S36" s="30">
        <v>2345344.63</v>
      </c>
      <c r="T36" s="30">
        <v>4654947.59</v>
      </c>
      <c r="U36" s="30">
        <v>2746680.09</v>
      </c>
      <c r="V36" s="96">
        <v>3606709.4</v>
      </c>
      <c r="W36" s="96">
        <v>2743589.96</v>
      </c>
      <c r="X36" s="96">
        <v>4545342.7300000004</v>
      </c>
      <c r="Y36" s="96">
        <v>2749532.08</v>
      </c>
      <c r="Z36" s="30">
        <v>4531257.82</v>
      </c>
      <c r="AA36" s="30">
        <v>2731298.75</v>
      </c>
      <c r="AB36" s="30">
        <v>4334782.3099999996</v>
      </c>
      <c r="AC36" s="30">
        <v>7912263.1200000001</v>
      </c>
    </row>
    <row r="37" spans="1:29" ht="67.5">
      <c r="A37" s="215"/>
      <c r="B37" s="186"/>
      <c r="C37" s="183"/>
      <c r="D37" s="23" t="s">
        <v>463</v>
      </c>
      <c r="E37" s="26"/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</row>
    <row r="38" spans="1:29" ht="67.5">
      <c r="A38" s="215"/>
      <c r="B38" s="186"/>
      <c r="C38" s="183"/>
      <c r="D38" s="23" t="s">
        <v>379</v>
      </c>
      <c r="E38" s="26"/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96">
        <v>0</v>
      </c>
      <c r="W38" s="96">
        <v>0</v>
      </c>
      <c r="X38" s="96">
        <v>0</v>
      </c>
      <c r="Y38" s="96">
        <v>0</v>
      </c>
      <c r="Z38" s="96">
        <v>0</v>
      </c>
      <c r="AA38" s="96">
        <v>0</v>
      </c>
      <c r="AB38" s="96">
        <v>0</v>
      </c>
      <c r="AC38" s="96">
        <v>0</v>
      </c>
    </row>
    <row r="39" spans="1:29" ht="67.5">
      <c r="A39" s="215"/>
      <c r="B39" s="186"/>
      <c r="C39" s="183"/>
      <c r="D39" s="23" t="s">
        <v>464</v>
      </c>
      <c r="E39" s="26"/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96">
        <v>0</v>
      </c>
      <c r="W39" s="96">
        <v>0</v>
      </c>
      <c r="X39" s="96">
        <v>0</v>
      </c>
      <c r="Y39" s="96">
        <v>0</v>
      </c>
      <c r="Z39" s="96">
        <v>0</v>
      </c>
      <c r="AA39" s="96">
        <v>0</v>
      </c>
      <c r="AB39" s="96">
        <v>0</v>
      </c>
      <c r="AC39" s="96">
        <v>0</v>
      </c>
    </row>
    <row r="40" spans="1:29" s="2" customFormat="1" ht="45">
      <c r="A40" s="215"/>
      <c r="B40" s="186"/>
      <c r="C40" s="183"/>
      <c r="D40" s="24" t="s">
        <v>465</v>
      </c>
      <c r="E40" s="25"/>
      <c r="F40" s="30">
        <v>822748.44</v>
      </c>
      <c r="G40" s="30">
        <v>848758.89</v>
      </c>
      <c r="H40" s="30">
        <v>1162130.28</v>
      </c>
      <c r="I40" s="30">
        <v>836546.94</v>
      </c>
      <c r="J40" s="108">
        <v>939164.1</v>
      </c>
      <c r="K40" s="108">
        <v>880462.95</v>
      </c>
      <c r="L40" s="108">
        <v>1212021.17</v>
      </c>
      <c r="M40" s="108">
        <v>1005199.21</v>
      </c>
      <c r="N40" s="109">
        <v>1642311.02</v>
      </c>
      <c r="O40" s="109">
        <v>920809.44</v>
      </c>
      <c r="P40" s="109">
        <v>1532146.96</v>
      </c>
      <c r="Q40" s="109">
        <v>2998653.73</v>
      </c>
      <c r="R40" s="30">
        <v>906282.98</v>
      </c>
      <c r="S40" s="30">
        <v>950695.45</v>
      </c>
      <c r="T40" s="30">
        <v>1753330.84</v>
      </c>
      <c r="U40" s="30">
        <v>1201756.98</v>
      </c>
      <c r="V40" s="96">
        <v>1383177.11</v>
      </c>
      <c r="W40" s="96">
        <v>1128382.47</v>
      </c>
      <c r="X40" s="96">
        <v>1789697.85</v>
      </c>
      <c r="Y40" s="96">
        <v>1071262.8700000001</v>
      </c>
      <c r="Z40" s="30">
        <v>2750382.37</v>
      </c>
      <c r="AA40" s="30">
        <v>1187708.49</v>
      </c>
      <c r="AB40" s="30">
        <v>1858719.57</v>
      </c>
      <c r="AC40" s="30">
        <v>3330778.37</v>
      </c>
    </row>
    <row r="41" spans="1:29" ht="45">
      <c r="A41" s="215"/>
      <c r="B41" s="186"/>
      <c r="C41" s="183"/>
      <c r="D41" s="23" t="s">
        <v>466</v>
      </c>
      <c r="E41" s="26"/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96">
        <v>0</v>
      </c>
      <c r="W41" s="96">
        <v>0</v>
      </c>
      <c r="X41" s="96">
        <v>0</v>
      </c>
      <c r="Y41" s="96">
        <v>0</v>
      </c>
      <c r="Z41" s="96">
        <v>0</v>
      </c>
      <c r="AA41" s="96">
        <v>0</v>
      </c>
      <c r="AB41" s="96">
        <v>0</v>
      </c>
      <c r="AC41" s="96">
        <v>0</v>
      </c>
    </row>
    <row r="42" spans="1:29" ht="45">
      <c r="A42" s="215"/>
      <c r="B42" s="186"/>
      <c r="C42" s="183"/>
      <c r="D42" s="23" t="s">
        <v>467</v>
      </c>
      <c r="E42" s="26"/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96">
        <v>0</v>
      </c>
      <c r="W42" s="96">
        <v>0</v>
      </c>
      <c r="X42" s="96">
        <v>0</v>
      </c>
      <c r="Y42" s="96">
        <v>0</v>
      </c>
      <c r="Z42" s="96">
        <v>0</v>
      </c>
      <c r="AA42" s="96">
        <v>0</v>
      </c>
      <c r="AB42" s="96">
        <v>0</v>
      </c>
      <c r="AC42" s="96">
        <v>0</v>
      </c>
    </row>
    <row r="43" spans="1:29" ht="45">
      <c r="A43" s="215"/>
      <c r="B43" s="186"/>
      <c r="C43" s="183"/>
      <c r="D43" s="23" t="s">
        <v>468</v>
      </c>
      <c r="E43" s="26"/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96">
        <v>0</v>
      </c>
      <c r="W43" s="96">
        <v>0</v>
      </c>
      <c r="X43" s="96">
        <v>0</v>
      </c>
      <c r="Y43" s="96">
        <v>0</v>
      </c>
      <c r="Z43" s="96">
        <v>0</v>
      </c>
      <c r="AA43" s="96">
        <v>0</v>
      </c>
      <c r="AB43" s="96">
        <v>0</v>
      </c>
      <c r="AC43" s="96">
        <v>0</v>
      </c>
    </row>
    <row r="44" spans="1:29" s="2" customFormat="1" ht="56.25">
      <c r="A44" s="215"/>
      <c r="B44" s="186"/>
      <c r="C44" s="183"/>
      <c r="D44" s="24" t="s">
        <v>469</v>
      </c>
      <c r="E44" s="25"/>
      <c r="F44" s="30">
        <v>1272308.49</v>
      </c>
      <c r="G44" s="30">
        <v>708682.88</v>
      </c>
      <c r="H44" s="30">
        <v>656673.92000000004</v>
      </c>
      <c r="I44" s="30">
        <v>672245.24</v>
      </c>
      <c r="J44" s="108">
        <v>661716.02</v>
      </c>
      <c r="K44" s="108">
        <v>656632.66</v>
      </c>
      <c r="L44" s="108">
        <v>639371.04</v>
      </c>
      <c r="M44" s="108">
        <v>666074.59</v>
      </c>
      <c r="N44" s="109">
        <v>1197580.54</v>
      </c>
      <c r="O44" s="109">
        <v>598155.51</v>
      </c>
      <c r="P44" s="109">
        <v>1100870.6299999999</v>
      </c>
      <c r="Q44" s="109">
        <v>2178733.09</v>
      </c>
      <c r="R44" s="30">
        <v>628883.96</v>
      </c>
      <c r="S44" s="30">
        <v>640847.85</v>
      </c>
      <c r="T44" s="30">
        <v>1161231.07</v>
      </c>
      <c r="U44" s="30">
        <v>706433.81</v>
      </c>
      <c r="V44" s="96">
        <v>858477.5</v>
      </c>
      <c r="W44" s="96">
        <v>680914.61</v>
      </c>
      <c r="X44" s="96">
        <v>1095514.22</v>
      </c>
      <c r="Y44" s="96">
        <v>683228.13</v>
      </c>
      <c r="Z44" s="30">
        <v>1172865.3500000001</v>
      </c>
      <c r="AA44" s="30">
        <v>681821</v>
      </c>
      <c r="AB44" s="30">
        <v>1079909.6499999999</v>
      </c>
      <c r="AC44" s="30">
        <v>2077641.92</v>
      </c>
    </row>
    <row r="45" spans="1:29" ht="56.25">
      <c r="A45" s="215"/>
      <c r="B45" s="186"/>
      <c r="C45" s="183"/>
      <c r="D45" s="23" t="s">
        <v>470</v>
      </c>
      <c r="E45" s="26"/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96">
        <v>0</v>
      </c>
      <c r="W45" s="96">
        <v>0</v>
      </c>
      <c r="X45" s="96">
        <v>0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</row>
    <row r="46" spans="1:29" ht="56.25">
      <c r="A46" s="215"/>
      <c r="B46" s="186"/>
      <c r="C46" s="183"/>
      <c r="D46" s="23" t="s">
        <v>471</v>
      </c>
      <c r="E46" s="26"/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96">
        <v>0</v>
      </c>
      <c r="W46" s="96">
        <v>0</v>
      </c>
      <c r="X46" s="96">
        <v>0</v>
      </c>
      <c r="Y46" s="96">
        <v>0</v>
      </c>
      <c r="Z46" s="96">
        <v>0</v>
      </c>
      <c r="AA46" s="96">
        <v>0</v>
      </c>
      <c r="AB46" s="96">
        <v>0</v>
      </c>
      <c r="AC46" s="96">
        <v>0</v>
      </c>
    </row>
    <row r="47" spans="1:29" ht="56.25">
      <c r="A47" s="215"/>
      <c r="B47" s="186"/>
      <c r="C47" s="183"/>
      <c r="D47" s="23" t="s">
        <v>472</v>
      </c>
      <c r="E47" s="26"/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96">
        <v>0</v>
      </c>
      <c r="W47" s="96">
        <v>0</v>
      </c>
      <c r="X47" s="96">
        <v>0</v>
      </c>
      <c r="Y47" s="96">
        <v>0</v>
      </c>
      <c r="Z47" s="96">
        <v>0</v>
      </c>
      <c r="AA47" s="96">
        <v>0</v>
      </c>
      <c r="AB47" s="96">
        <v>0</v>
      </c>
      <c r="AC47" s="96">
        <v>0</v>
      </c>
    </row>
    <row r="48" spans="1:29" s="2" customFormat="1" ht="45">
      <c r="A48" s="215"/>
      <c r="B48" s="186"/>
      <c r="C48" s="183"/>
      <c r="D48" s="24" t="s">
        <v>473</v>
      </c>
      <c r="E48" s="25"/>
      <c r="F48" s="30">
        <v>497775.53</v>
      </c>
      <c r="G48" s="30">
        <v>504745.87</v>
      </c>
      <c r="H48" s="30">
        <v>700188.32</v>
      </c>
      <c r="I48" s="30">
        <v>505693.39</v>
      </c>
      <c r="J48" s="108">
        <v>556042.14</v>
      </c>
      <c r="K48" s="108">
        <v>514503.36</v>
      </c>
      <c r="L48" s="108">
        <v>700769.34</v>
      </c>
      <c r="M48" s="108">
        <v>539649.5</v>
      </c>
      <c r="N48" s="109">
        <v>918631.11</v>
      </c>
      <c r="O48" s="109">
        <v>511926.7</v>
      </c>
      <c r="P48" s="109">
        <v>875792.67</v>
      </c>
      <c r="Q48" s="109">
        <v>1754301.9</v>
      </c>
      <c r="R48" s="30">
        <v>527331.27</v>
      </c>
      <c r="S48" s="30">
        <v>528312.11</v>
      </c>
      <c r="T48" s="30">
        <v>968455.65</v>
      </c>
      <c r="U48" s="30">
        <v>627987.12</v>
      </c>
      <c r="V48" s="96">
        <v>790168.75</v>
      </c>
      <c r="W48" s="96">
        <v>621882.72</v>
      </c>
      <c r="X48" s="96">
        <v>1037881.47</v>
      </c>
      <c r="Y48" s="96">
        <v>651589.88</v>
      </c>
      <c r="Z48" s="30">
        <v>1090439.31</v>
      </c>
      <c r="AA48" s="30">
        <v>645575.9</v>
      </c>
      <c r="AB48" s="30">
        <v>1034358.9</v>
      </c>
      <c r="AC48" s="30">
        <v>1868727.57</v>
      </c>
    </row>
    <row r="49" spans="1:29" ht="56.25">
      <c r="A49" s="215"/>
      <c r="B49" s="186"/>
      <c r="C49" s="183"/>
      <c r="D49" s="23" t="s">
        <v>474</v>
      </c>
      <c r="E49" s="26"/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96">
        <v>0</v>
      </c>
      <c r="W49" s="96">
        <v>0</v>
      </c>
      <c r="X49" s="96">
        <v>0</v>
      </c>
      <c r="Y49" s="96">
        <v>0</v>
      </c>
      <c r="Z49" s="96">
        <v>0</v>
      </c>
      <c r="AA49" s="96">
        <v>0</v>
      </c>
      <c r="AB49" s="96">
        <v>0</v>
      </c>
      <c r="AC49" s="96">
        <v>0</v>
      </c>
    </row>
    <row r="50" spans="1:29" ht="56.25">
      <c r="A50" s="215"/>
      <c r="B50" s="186"/>
      <c r="C50" s="183"/>
      <c r="D50" s="23" t="s">
        <v>383</v>
      </c>
      <c r="E50" s="26"/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96">
        <v>0</v>
      </c>
      <c r="W50" s="96">
        <v>0</v>
      </c>
      <c r="X50" s="96">
        <v>0</v>
      </c>
      <c r="Y50" s="96">
        <v>0</v>
      </c>
      <c r="Z50" s="96">
        <v>0</v>
      </c>
      <c r="AA50" s="96">
        <v>0</v>
      </c>
      <c r="AB50" s="96">
        <v>0</v>
      </c>
      <c r="AC50" s="96">
        <v>0</v>
      </c>
    </row>
    <row r="51" spans="1:29" ht="45">
      <c r="A51" s="215"/>
      <c r="B51" s="186"/>
      <c r="C51" s="183"/>
      <c r="D51" s="23" t="s">
        <v>475</v>
      </c>
      <c r="E51" s="26"/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96">
        <v>0</v>
      </c>
      <c r="W51" s="96">
        <v>0</v>
      </c>
      <c r="X51" s="96">
        <v>0</v>
      </c>
      <c r="Y51" s="96">
        <v>0</v>
      </c>
      <c r="Z51" s="96">
        <v>0</v>
      </c>
      <c r="AA51" s="96">
        <v>0</v>
      </c>
      <c r="AB51" s="96">
        <v>0</v>
      </c>
      <c r="AC51" s="96">
        <v>0</v>
      </c>
    </row>
    <row r="52" spans="1:29" s="2" customFormat="1" ht="45">
      <c r="A52" s="215"/>
      <c r="B52" s="186"/>
      <c r="C52" s="183"/>
      <c r="D52" s="24" t="s">
        <v>476</v>
      </c>
      <c r="E52" s="25"/>
      <c r="F52" s="30">
        <v>712132.14</v>
      </c>
      <c r="G52" s="30">
        <v>826629.47</v>
      </c>
      <c r="H52" s="30">
        <v>1080337.71</v>
      </c>
      <c r="I52" s="30">
        <v>762270.8</v>
      </c>
      <c r="J52" s="108">
        <v>835878.95</v>
      </c>
      <c r="K52" s="108">
        <v>780518.36</v>
      </c>
      <c r="L52" s="108">
        <v>1066299.74</v>
      </c>
      <c r="M52" s="108">
        <v>918403.75</v>
      </c>
      <c r="N52" s="109">
        <v>1392320.55</v>
      </c>
      <c r="O52" s="109">
        <v>861780.57</v>
      </c>
      <c r="P52" s="109">
        <v>1324456.51</v>
      </c>
      <c r="Q52" s="109">
        <v>3208541.35</v>
      </c>
      <c r="R52" s="30">
        <v>775602.39</v>
      </c>
      <c r="S52" s="30">
        <v>839400.11</v>
      </c>
      <c r="T52" s="30">
        <v>1420871.33</v>
      </c>
      <c r="U52" s="30">
        <v>912549.79</v>
      </c>
      <c r="V52" s="96">
        <v>1117440.28</v>
      </c>
      <c r="W52" s="96">
        <v>979094.81</v>
      </c>
      <c r="X52" s="96">
        <v>1489254.61</v>
      </c>
      <c r="Y52" s="96">
        <v>941847.92</v>
      </c>
      <c r="Z52" s="30">
        <v>2215057.1</v>
      </c>
      <c r="AA52" s="30">
        <v>995705.89</v>
      </c>
      <c r="AB52" s="30">
        <v>1464366.46</v>
      </c>
      <c r="AC52" s="30">
        <v>2730576.57</v>
      </c>
    </row>
    <row r="53" spans="1:29" ht="45">
      <c r="A53" s="215"/>
      <c r="B53" s="186"/>
      <c r="C53" s="183"/>
      <c r="D53" s="23" t="s">
        <v>477</v>
      </c>
      <c r="E53" s="26"/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96">
        <v>0</v>
      </c>
      <c r="W53" s="96">
        <v>0</v>
      </c>
      <c r="X53" s="96">
        <v>0</v>
      </c>
      <c r="Y53" s="96">
        <v>0</v>
      </c>
      <c r="Z53" s="96">
        <v>0</v>
      </c>
      <c r="AA53" s="96">
        <v>0</v>
      </c>
      <c r="AB53" s="96">
        <v>0</v>
      </c>
      <c r="AC53" s="96">
        <v>0</v>
      </c>
    </row>
    <row r="54" spans="1:29" ht="45">
      <c r="A54" s="215"/>
      <c r="B54" s="186"/>
      <c r="C54" s="183"/>
      <c r="D54" s="23" t="s">
        <v>478</v>
      </c>
      <c r="E54" s="26"/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96">
        <v>0</v>
      </c>
      <c r="W54" s="96">
        <v>0</v>
      </c>
      <c r="X54" s="96">
        <v>0</v>
      </c>
      <c r="Y54" s="96">
        <v>0</v>
      </c>
      <c r="Z54" s="96">
        <v>0</v>
      </c>
      <c r="AA54" s="96">
        <v>0</v>
      </c>
      <c r="AB54" s="96">
        <v>0</v>
      </c>
      <c r="AC54" s="96">
        <v>0</v>
      </c>
    </row>
    <row r="55" spans="1:29" ht="56.25">
      <c r="A55" s="215"/>
      <c r="B55" s="186"/>
      <c r="C55" s="183"/>
      <c r="D55" s="23" t="s">
        <v>479</v>
      </c>
      <c r="E55" s="26"/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96">
        <v>0</v>
      </c>
      <c r="W55" s="96">
        <v>0</v>
      </c>
      <c r="X55" s="96">
        <v>0</v>
      </c>
      <c r="Y55" s="96">
        <v>0</v>
      </c>
      <c r="Z55" s="96">
        <v>0</v>
      </c>
      <c r="AA55" s="96">
        <v>0</v>
      </c>
      <c r="AB55" s="96">
        <v>0</v>
      </c>
      <c r="AC55" s="96">
        <v>0</v>
      </c>
    </row>
    <row r="56" spans="1:29" s="2" customFormat="1" ht="56.25">
      <c r="A56" s="215"/>
      <c r="B56" s="186"/>
      <c r="C56" s="183"/>
      <c r="D56" s="24" t="s">
        <v>480</v>
      </c>
      <c r="E56" s="25"/>
      <c r="F56" s="30">
        <v>223483.99</v>
      </c>
      <c r="G56" s="30">
        <v>231773.04</v>
      </c>
      <c r="H56" s="30">
        <v>319156.89</v>
      </c>
      <c r="I56" s="30">
        <v>234929.41</v>
      </c>
      <c r="J56" s="108">
        <v>249202.87</v>
      </c>
      <c r="K56" s="108">
        <v>236159.73</v>
      </c>
      <c r="L56" s="108">
        <v>315625.96000000002</v>
      </c>
      <c r="M56" s="108">
        <v>250832.98</v>
      </c>
      <c r="N56" s="109">
        <v>431357.89</v>
      </c>
      <c r="O56" s="109">
        <v>248264.44</v>
      </c>
      <c r="P56" s="109">
        <v>387281.94</v>
      </c>
      <c r="Q56" s="109">
        <v>770707.77</v>
      </c>
      <c r="R56" s="30">
        <v>241540.01</v>
      </c>
      <c r="S56" s="30">
        <v>245981.6</v>
      </c>
      <c r="T56" s="30">
        <v>445350.01</v>
      </c>
      <c r="U56" s="30">
        <v>283637.13</v>
      </c>
      <c r="V56" s="96">
        <v>352325.69</v>
      </c>
      <c r="W56" s="96">
        <v>292386.26</v>
      </c>
      <c r="X56" s="96">
        <v>466377.63</v>
      </c>
      <c r="Y56" s="96">
        <v>285246.01</v>
      </c>
      <c r="Z56" s="30">
        <v>478169.57</v>
      </c>
      <c r="AA56" s="30">
        <v>243530.28</v>
      </c>
      <c r="AB56" s="30">
        <v>407509.29</v>
      </c>
      <c r="AC56" s="30">
        <v>739170.24</v>
      </c>
    </row>
    <row r="57" spans="1:29" ht="56.25">
      <c r="A57" s="215"/>
      <c r="B57" s="186"/>
      <c r="C57" s="183"/>
      <c r="D57" s="23" t="s">
        <v>481</v>
      </c>
      <c r="E57" s="26"/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</row>
    <row r="58" spans="1:29" ht="56.25">
      <c r="A58" s="215"/>
      <c r="B58" s="186"/>
      <c r="C58" s="183"/>
      <c r="D58" s="23" t="s">
        <v>386</v>
      </c>
      <c r="E58" s="26"/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96">
        <v>0</v>
      </c>
      <c r="W58" s="96">
        <v>0</v>
      </c>
      <c r="X58" s="96">
        <v>0</v>
      </c>
      <c r="Y58" s="96">
        <v>0</v>
      </c>
      <c r="Z58" s="96">
        <v>0</v>
      </c>
      <c r="AA58" s="96">
        <v>0</v>
      </c>
      <c r="AB58" s="96">
        <v>0</v>
      </c>
      <c r="AC58" s="96">
        <v>0</v>
      </c>
    </row>
    <row r="59" spans="1:29" ht="67.5">
      <c r="A59" s="215"/>
      <c r="B59" s="186"/>
      <c r="C59" s="183"/>
      <c r="D59" s="23" t="s">
        <v>482</v>
      </c>
      <c r="E59" s="26"/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0</v>
      </c>
      <c r="U59" s="30">
        <v>0</v>
      </c>
      <c r="V59" s="96">
        <v>0</v>
      </c>
      <c r="W59" s="96">
        <v>0</v>
      </c>
      <c r="X59" s="96">
        <v>0</v>
      </c>
      <c r="Y59" s="96">
        <v>0</v>
      </c>
      <c r="Z59" s="96">
        <v>0</v>
      </c>
      <c r="AA59" s="96">
        <v>0</v>
      </c>
      <c r="AB59" s="96">
        <v>0</v>
      </c>
      <c r="AC59" s="96">
        <v>0</v>
      </c>
    </row>
    <row r="60" spans="1:29" s="2" customFormat="1" ht="45">
      <c r="A60" s="215"/>
      <c r="B60" s="186"/>
      <c r="C60" s="183"/>
      <c r="D60" s="24" t="s">
        <v>104</v>
      </c>
      <c r="E60" s="25"/>
      <c r="F60" s="30">
        <v>534734.05000000005</v>
      </c>
      <c r="G60" s="30">
        <v>641109.69999999995</v>
      </c>
      <c r="H60" s="30">
        <v>698332.65</v>
      </c>
      <c r="I60" s="30">
        <v>535100.67000000004</v>
      </c>
      <c r="J60" s="108">
        <v>577273.68999999994</v>
      </c>
      <c r="K60" s="108">
        <v>555534.86</v>
      </c>
      <c r="L60" s="108">
        <v>649339.42000000004</v>
      </c>
      <c r="M60" s="108">
        <v>534294.26</v>
      </c>
      <c r="N60" s="109">
        <v>909909.19</v>
      </c>
      <c r="O60" s="109">
        <v>546828.80000000005</v>
      </c>
      <c r="P60" s="109">
        <v>822495.8</v>
      </c>
      <c r="Q60" s="109">
        <v>1515214.24</v>
      </c>
      <c r="R60" s="30">
        <v>459684.56</v>
      </c>
      <c r="S60" s="30">
        <v>465459.58</v>
      </c>
      <c r="T60" s="30">
        <v>843096.7</v>
      </c>
      <c r="U60" s="30">
        <v>572426.91</v>
      </c>
      <c r="V60" s="96">
        <v>692835.26</v>
      </c>
      <c r="W60" s="96">
        <v>663119.42000000004</v>
      </c>
      <c r="X60" s="96">
        <v>1067147.22</v>
      </c>
      <c r="Y60" s="96">
        <v>652976.44999999995</v>
      </c>
      <c r="Z60" s="30">
        <v>1219838.73</v>
      </c>
      <c r="AA60" s="30">
        <v>682012.86</v>
      </c>
      <c r="AB60" s="30">
        <v>946425.71</v>
      </c>
      <c r="AC60" s="30">
        <v>1754903.86</v>
      </c>
    </row>
    <row r="61" spans="1:29" ht="45">
      <c r="A61" s="215"/>
      <c r="B61" s="186"/>
      <c r="C61" s="183"/>
      <c r="D61" s="23" t="s">
        <v>483</v>
      </c>
      <c r="E61" s="26"/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96">
        <v>0</v>
      </c>
      <c r="W61" s="96">
        <v>0</v>
      </c>
      <c r="X61" s="96">
        <v>0</v>
      </c>
      <c r="Y61" s="96">
        <v>0</v>
      </c>
      <c r="Z61" s="96">
        <v>0</v>
      </c>
      <c r="AA61" s="96">
        <v>0</v>
      </c>
      <c r="AB61" s="96">
        <v>0</v>
      </c>
      <c r="AC61" s="96">
        <v>0</v>
      </c>
    </row>
    <row r="62" spans="1:29" ht="45">
      <c r="A62" s="215"/>
      <c r="B62" s="186"/>
      <c r="C62" s="183"/>
      <c r="D62" s="23" t="s">
        <v>388</v>
      </c>
      <c r="E62" s="26"/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96">
        <v>0</v>
      </c>
      <c r="W62" s="96">
        <v>0</v>
      </c>
      <c r="X62" s="96">
        <v>0</v>
      </c>
      <c r="Y62" s="96">
        <v>0</v>
      </c>
      <c r="Z62" s="96">
        <v>0</v>
      </c>
      <c r="AA62" s="96">
        <v>0</v>
      </c>
      <c r="AB62" s="96">
        <v>0</v>
      </c>
      <c r="AC62" s="96">
        <v>0</v>
      </c>
    </row>
    <row r="63" spans="1:29" ht="45">
      <c r="A63" s="215"/>
      <c r="B63" s="186"/>
      <c r="C63" s="183"/>
      <c r="D63" s="23" t="s">
        <v>484</v>
      </c>
      <c r="E63" s="26"/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96">
        <v>0</v>
      </c>
      <c r="W63" s="96">
        <v>0</v>
      </c>
      <c r="X63" s="96">
        <v>0</v>
      </c>
      <c r="Y63" s="96">
        <v>0</v>
      </c>
      <c r="Z63" s="96">
        <v>0</v>
      </c>
      <c r="AA63" s="96">
        <v>0</v>
      </c>
      <c r="AB63" s="96">
        <v>0</v>
      </c>
      <c r="AC63" s="96">
        <v>0</v>
      </c>
    </row>
    <row r="64" spans="1:29" s="2" customFormat="1" ht="45">
      <c r="A64" s="215"/>
      <c r="B64" s="186"/>
      <c r="C64" s="183"/>
      <c r="D64" s="24" t="s">
        <v>485</v>
      </c>
      <c r="E64" s="25"/>
      <c r="F64" s="30">
        <v>196371.79</v>
      </c>
      <c r="G64" s="30">
        <v>201468.77</v>
      </c>
      <c r="H64" s="30">
        <v>283665.26</v>
      </c>
      <c r="I64" s="30">
        <v>202350.82</v>
      </c>
      <c r="J64" s="108">
        <v>217412.57</v>
      </c>
      <c r="K64" s="108">
        <v>213099.27</v>
      </c>
      <c r="L64" s="108">
        <v>276039.46999999997</v>
      </c>
      <c r="M64" s="108">
        <v>289651.8</v>
      </c>
      <c r="N64" s="109">
        <v>360947.01</v>
      </c>
      <c r="O64" s="109">
        <v>223011.89</v>
      </c>
      <c r="P64" s="109">
        <v>310539.40000000002</v>
      </c>
      <c r="Q64" s="109">
        <v>694140.24</v>
      </c>
      <c r="R64" s="30">
        <v>197818.74</v>
      </c>
      <c r="S64" s="30">
        <v>221468.85</v>
      </c>
      <c r="T64" s="30">
        <v>366343.38</v>
      </c>
      <c r="U64" s="30">
        <v>228788.23</v>
      </c>
      <c r="V64" s="96">
        <v>323125.42</v>
      </c>
      <c r="W64" s="96">
        <v>241786.33</v>
      </c>
      <c r="X64" s="96">
        <v>400299.13</v>
      </c>
      <c r="Y64" s="96">
        <v>243993.08</v>
      </c>
      <c r="Z64" s="30">
        <v>569163.47</v>
      </c>
      <c r="AA64" s="30">
        <v>239363.35</v>
      </c>
      <c r="AB64" s="30">
        <v>355138.85</v>
      </c>
      <c r="AC64" s="30">
        <v>679654.89</v>
      </c>
    </row>
    <row r="65" spans="1:29" ht="101.25">
      <c r="A65" s="215"/>
      <c r="B65" s="186"/>
      <c r="C65" s="183"/>
      <c r="D65" s="23" t="s">
        <v>486</v>
      </c>
      <c r="E65" s="26"/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96">
        <v>0</v>
      </c>
      <c r="W65" s="96">
        <v>0</v>
      </c>
      <c r="X65" s="96">
        <v>0</v>
      </c>
      <c r="Y65" s="96">
        <v>0</v>
      </c>
      <c r="Z65" s="96">
        <v>0</v>
      </c>
      <c r="AA65" s="96">
        <v>0</v>
      </c>
      <c r="AB65" s="96">
        <v>0</v>
      </c>
      <c r="AC65" s="96">
        <v>0</v>
      </c>
    </row>
    <row r="66" spans="1:29" ht="101.25">
      <c r="A66" s="215"/>
      <c r="B66" s="186"/>
      <c r="C66" s="183"/>
      <c r="D66" s="23" t="s">
        <v>487</v>
      </c>
      <c r="E66" s="26"/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96">
        <v>0</v>
      </c>
      <c r="W66" s="96">
        <v>0</v>
      </c>
      <c r="X66" s="96">
        <v>0</v>
      </c>
      <c r="Y66" s="96">
        <v>0</v>
      </c>
      <c r="Z66" s="96">
        <v>0</v>
      </c>
      <c r="AA66" s="96">
        <v>0</v>
      </c>
      <c r="AB66" s="96">
        <v>0</v>
      </c>
      <c r="AC66" s="96">
        <v>0</v>
      </c>
    </row>
    <row r="67" spans="1:29" ht="90">
      <c r="A67" s="215"/>
      <c r="B67" s="186"/>
      <c r="C67" s="183"/>
      <c r="D67" s="23" t="s">
        <v>488</v>
      </c>
      <c r="E67" s="26"/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96">
        <v>0</v>
      </c>
      <c r="W67" s="96">
        <v>0</v>
      </c>
      <c r="X67" s="96">
        <v>0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</row>
    <row r="68" spans="1:29" s="2" customFormat="1" ht="45">
      <c r="A68" s="215"/>
      <c r="B68" s="186"/>
      <c r="C68" s="183"/>
      <c r="D68" s="24" t="s">
        <v>489</v>
      </c>
      <c r="E68" s="25"/>
      <c r="F68" s="30">
        <v>2318789.2599999998</v>
      </c>
      <c r="G68" s="30">
        <v>2382825.17</v>
      </c>
      <c r="H68" s="30">
        <v>3273236.1</v>
      </c>
      <c r="I68" s="30">
        <v>2450093.87</v>
      </c>
      <c r="J68" s="108">
        <v>2663918.1800000002</v>
      </c>
      <c r="K68" s="108">
        <v>2518327.27</v>
      </c>
      <c r="L68" s="108">
        <v>3243036.94</v>
      </c>
      <c r="M68" s="108">
        <v>2681839.59</v>
      </c>
      <c r="N68" s="109">
        <v>4475257.51</v>
      </c>
      <c r="O68" s="109">
        <v>2797100.94</v>
      </c>
      <c r="P68" s="109">
        <v>4522783.78</v>
      </c>
      <c r="Q68" s="109">
        <v>8759711.5399999991</v>
      </c>
      <c r="R68" s="30">
        <v>2636043.9</v>
      </c>
      <c r="S68" s="30">
        <v>2782617.52</v>
      </c>
      <c r="T68" s="30">
        <v>5035485.24</v>
      </c>
      <c r="U68" s="30">
        <v>3362435.79</v>
      </c>
      <c r="V68" s="96">
        <v>4374569.5999999996</v>
      </c>
      <c r="W68" s="96">
        <v>3596325.87</v>
      </c>
      <c r="X68" s="96">
        <v>5585915.0599999996</v>
      </c>
      <c r="Y68" s="96">
        <v>3472229.26</v>
      </c>
      <c r="Z68" s="30">
        <v>6467096.5199999996</v>
      </c>
      <c r="AA68" s="30">
        <v>3461974.81</v>
      </c>
      <c r="AB68" s="30">
        <v>5529811.7599999998</v>
      </c>
      <c r="AC68" s="30">
        <v>9729995.7400000002</v>
      </c>
    </row>
    <row r="69" spans="1:29" ht="45">
      <c r="A69" s="215"/>
      <c r="B69" s="186"/>
      <c r="C69" s="183"/>
      <c r="D69" s="23" t="s">
        <v>490</v>
      </c>
      <c r="E69" s="26"/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96">
        <v>0</v>
      </c>
      <c r="W69" s="96">
        <v>0</v>
      </c>
      <c r="X69" s="96">
        <v>0</v>
      </c>
      <c r="Y69" s="96">
        <v>0</v>
      </c>
      <c r="Z69" s="96">
        <v>0</v>
      </c>
      <c r="AA69" s="96">
        <v>0</v>
      </c>
      <c r="AB69" s="96">
        <v>0</v>
      </c>
      <c r="AC69" s="96">
        <v>0</v>
      </c>
    </row>
    <row r="70" spans="1:29" ht="45">
      <c r="A70" s="215"/>
      <c r="B70" s="186"/>
      <c r="C70" s="183"/>
      <c r="D70" s="23" t="s">
        <v>491</v>
      </c>
      <c r="E70" s="26"/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96">
        <v>0</v>
      </c>
      <c r="W70" s="96">
        <v>0</v>
      </c>
      <c r="X70" s="96">
        <v>0</v>
      </c>
      <c r="Y70" s="96">
        <v>0</v>
      </c>
      <c r="Z70" s="96">
        <v>0</v>
      </c>
      <c r="AA70" s="96">
        <v>0</v>
      </c>
      <c r="AB70" s="96">
        <v>0</v>
      </c>
      <c r="AC70" s="96">
        <v>0</v>
      </c>
    </row>
    <row r="71" spans="1:29" ht="45">
      <c r="A71" s="215"/>
      <c r="B71" s="186"/>
      <c r="C71" s="183"/>
      <c r="D71" s="23" t="s">
        <v>492</v>
      </c>
      <c r="E71" s="26"/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96">
        <v>0</v>
      </c>
      <c r="W71" s="96">
        <v>0</v>
      </c>
      <c r="X71" s="96">
        <v>0</v>
      </c>
      <c r="Y71" s="96">
        <v>0</v>
      </c>
      <c r="Z71" s="96">
        <v>0</v>
      </c>
      <c r="AA71" s="96">
        <v>0</v>
      </c>
      <c r="AB71" s="96">
        <v>0</v>
      </c>
      <c r="AC71" s="96">
        <v>0</v>
      </c>
    </row>
    <row r="72" spans="1:29" s="2" customFormat="1" ht="45">
      <c r="A72" s="215"/>
      <c r="B72" s="186"/>
      <c r="C72" s="183"/>
      <c r="D72" s="24" t="s">
        <v>493</v>
      </c>
      <c r="E72" s="25"/>
      <c r="F72" s="30">
        <v>1002766.43</v>
      </c>
      <c r="G72" s="30">
        <v>1032474.06</v>
      </c>
      <c r="H72" s="30">
        <v>1348575.88</v>
      </c>
      <c r="I72" s="30">
        <v>984519.65</v>
      </c>
      <c r="J72" s="108">
        <v>1099725.49</v>
      </c>
      <c r="K72" s="108">
        <v>1037549.01</v>
      </c>
      <c r="L72" s="108">
        <v>1411064.66</v>
      </c>
      <c r="M72" s="108">
        <v>1007137.22</v>
      </c>
      <c r="N72" s="109">
        <v>1932809.37</v>
      </c>
      <c r="O72" s="109">
        <v>1078008.71</v>
      </c>
      <c r="P72" s="109">
        <v>1767645.1</v>
      </c>
      <c r="Q72" s="109">
        <v>3422091.2</v>
      </c>
      <c r="R72" s="30">
        <v>1021564.93</v>
      </c>
      <c r="S72" s="30">
        <v>1052579.1000000001</v>
      </c>
      <c r="T72" s="30">
        <v>1969594.82</v>
      </c>
      <c r="U72" s="30">
        <v>1283971.3799999999</v>
      </c>
      <c r="V72" s="96">
        <v>1565368.81</v>
      </c>
      <c r="W72" s="96">
        <v>1327061.56</v>
      </c>
      <c r="X72" s="96">
        <v>2082442.27</v>
      </c>
      <c r="Y72" s="96">
        <v>1245761.06</v>
      </c>
      <c r="Z72" s="30">
        <v>2544172.91</v>
      </c>
      <c r="AA72" s="30">
        <v>1214367.69</v>
      </c>
      <c r="AB72" s="30">
        <v>1820600.02</v>
      </c>
      <c r="AC72" s="30">
        <v>3582195.13</v>
      </c>
    </row>
    <row r="73" spans="1:29" ht="45">
      <c r="A73" s="215"/>
      <c r="B73" s="186"/>
      <c r="C73" s="183"/>
      <c r="D73" s="23" t="s">
        <v>494</v>
      </c>
      <c r="E73" s="26"/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96">
        <v>0</v>
      </c>
      <c r="W73" s="96">
        <v>0</v>
      </c>
      <c r="X73" s="96">
        <v>0</v>
      </c>
      <c r="Y73" s="96">
        <v>0</v>
      </c>
      <c r="Z73" s="96">
        <v>0</v>
      </c>
      <c r="AA73" s="96">
        <v>0</v>
      </c>
      <c r="AB73" s="96">
        <v>0</v>
      </c>
      <c r="AC73" s="96">
        <v>0</v>
      </c>
    </row>
    <row r="74" spans="1:29" ht="45">
      <c r="A74" s="215"/>
      <c r="B74" s="186"/>
      <c r="C74" s="183"/>
      <c r="D74" s="23" t="s">
        <v>495</v>
      </c>
      <c r="E74" s="26"/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0</v>
      </c>
      <c r="U74" s="30">
        <v>0</v>
      </c>
      <c r="V74" s="96">
        <v>0</v>
      </c>
      <c r="W74" s="96">
        <v>0</v>
      </c>
      <c r="X74" s="96">
        <v>0</v>
      </c>
      <c r="Y74" s="96">
        <v>0</v>
      </c>
      <c r="Z74" s="96">
        <v>0</v>
      </c>
      <c r="AA74" s="96">
        <v>0</v>
      </c>
      <c r="AB74" s="96">
        <v>0</v>
      </c>
      <c r="AC74" s="96">
        <v>0</v>
      </c>
    </row>
    <row r="75" spans="1:29" ht="45">
      <c r="A75" s="215"/>
      <c r="B75" s="186"/>
      <c r="C75" s="183"/>
      <c r="D75" s="23" t="s">
        <v>496</v>
      </c>
      <c r="E75" s="26"/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96">
        <v>0</v>
      </c>
      <c r="W75" s="96">
        <v>0</v>
      </c>
      <c r="X75" s="96">
        <v>0</v>
      </c>
      <c r="Y75" s="96">
        <v>0</v>
      </c>
      <c r="Z75" s="96">
        <v>0</v>
      </c>
      <c r="AA75" s="96">
        <v>0</v>
      </c>
      <c r="AB75" s="96">
        <v>0</v>
      </c>
      <c r="AC75" s="96">
        <v>0</v>
      </c>
    </row>
    <row r="76" spans="1:29" s="2" customFormat="1" ht="45">
      <c r="A76" s="215"/>
      <c r="B76" s="186"/>
      <c r="C76" s="183"/>
      <c r="D76" s="24" t="s">
        <v>115</v>
      </c>
      <c r="E76" s="25"/>
      <c r="F76" s="30">
        <v>263613.73</v>
      </c>
      <c r="G76" s="30">
        <v>270359.01</v>
      </c>
      <c r="H76" s="30">
        <v>390642.38</v>
      </c>
      <c r="I76" s="30">
        <v>281872.43</v>
      </c>
      <c r="J76" s="108">
        <v>317614.44</v>
      </c>
      <c r="K76" s="108">
        <v>295299.65999999997</v>
      </c>
      <c r="L76" s="108">
        <v>404042.3</v>
      </c>
      <c r="M76" s="108">
        <v>292248.45</v>
      </c>
      <c r="N76" s="109">
        <v>525542.93999999994</v>
      </c>
      <c r="O76" s="109">
        <v>306256.71999999997</v>
      </c>
      <c r="P76" s="109">
        <v>498908.24</v>
      </c>
      <c r="Q76" s="109">
        <v>985919.71</v>
      </c>
      <c r="R76" s="30">
        <v>264882.15000000002</v>
      </c>
      <c r="S76" s="30">
        <v>263787.43</v>
      </c>
      <c r="T76" s="30">
        <v>453251.7</v>
      </c>
      <c r="U76" s="30">
        <v>290930.5</v>
      </c>
      <c r="V76" s="96">
        <v>370478.55</v>
      </c>
      <c r="W76" s="96">
        <v>283615.27</v>
      </c>
      <c r="X76" s="96">
        <v>477082.17</v>
      </c>
      <c r="Y76" s="96">
        <v>310216.76</v>
      </c>
      <c r="Z76" s="30">
        <v>448616.26</v>
      </c>
      <c r="AA76" s="30">
        <v>284123.99</v>
      </c>
      <c r="AB76" s="30">
        <v>475820.45</v>
      </c>
      <c r="AC76" s="30">
        <v>806552.22</v>
      </c>
    </row>
    <row r="77" spans="1:29" ht="45">
      <c r="A77" s="215"/>
      <c r="B77" s="186"/>
      <c r="C77" s="183"/>
      <c r="D77" s="23" t="s">
        <v>497</v>
      </c>
      <c r="E77" s="26"/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96">
        <v>0</v>
      </c>
      <c r="W77" s="96">
        <v>0</v>
      </c>
      <c r="X77" s="96">
        <v>0</v>
      </c>
      <c r="Y77" s="96">
        <v>0</v>
      </c>
      <c r="Z77" s="96">
        <v>0</v>
      </c>
      <c r="AA77" s="96">
        <v>0</v>
      </c>
      <c r="AB77" s="96">
        <v>0</v>
      </c>
      <c r="AC77" s="96">
        <v>0</v>
      </c>
    </row>
    <row r="78" spans="1:29" ht="45">
      <c r="A78" s="215"/>
      <c r="B78" s="186"/>
      <c r="C78" s="183"/>
      <c r="D78" s="23" t="s">
        <v>498</v>
      </c>
      <c r="E78" s="26"/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96">
        <v>0</v>
      </c>
      <c r="W78" s="96">
        <v>0</v>
      </c>
      <c r="X78" s="96">
        <v>0</v>
      </c>
      <c r="Y78" s="96">
        <v>0</v>
      </c>
      <c r="Z78" s="96">
        <v>0</v>
      </c>
      <c r="AA78" s="96">
        <v>0</v>
      </c>
      <c r="AB78" s="96">
        <v>0</v>
      </c>
      <c r="AC78" s="96">
        <v>0</v>
      </c>
    </row>
    <row r="79" spans="1:29" ht="45">
      <c r="A79" s="215"/>
      <c r="B79" s="186"/>
      <c r="C79" s="183"/>
      <c r="D79" s="23" t="s">
        <v>499</v>
      </c>
      <c r="E79" s="26"/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96">
        <v>0</v>
      </c>
      <c r="W79" s="96">
        <v>0</v>
      </c>
      <c r="X79" s="96">
        <v>0</v>
      </c>
      <c r="Y79" s="96">
        <v>0</v>
      </c>
      <c r="Z79" s="96">
        <v>0</v>
      </c>
      <c r="AA79" s="96">
        <v>0</v>
      </c>
      <c r="AB79" s="96">
        <v>0</v>
      </c>
      <c r="AC79" s="96">
        <v>0</v>
      </c>
    </row>
    <row r="80" spans="1:29" s="2" customFormat="1" ht="22.5">
      <c r="A80" s="215"/>
      <c r="B80" s="186"/>
      <c r="C80" s="183"/>
      <c r="D80" s="24" t="s">
        <v>118</v>
      </c>
      <c r="E80" s="25"/>
      <c r="F80" s="30">
        <v>2266867.65</v>
      </c>
      <c r="G80" s="30">
        <v>2447710.0099999998</v>
      </c>
      <c r="H80" s="30">
        <v>3540509.51</v>
      </c>
      <c r="I80" s="30">
        <v>2242736.5499999998</v>
      </c>
      <c r="J80" s="108">
        <v>2378346.13</v>
      </c>
      <c r="K80" s="108">
        <v>2300972.9900000002</v>
      </c>
      <c r="L80" s="108">
        <v>3478932.27</v>
      </c>
      <c r="M80" s="108">
        <v>2582093.5299999998</v>
      </c>
      <c r="N80" s="109">
        <v>4598763.9800000004</v>
      </c>
      <c r="O80" s="109">
        <v>2662084.7000000002</v>
      </c>
      <c r="P80" s="109">
        <v>4113119.33</v>
      </c>
      <c r="Q80" s="109">
        <v>8137479.5499999998</v>
      </c>
      <c r="R80" s="30">
        <v>2341936.6800000002</v>
      </c>
      <c r="S80" s="30">
        <v>2314615.6800000002</v>
      </c>
      <c r="T80" s="30">
        <v>4380128</v>
      </c>
      <c r="U80" s="30">
        <v>2771202.43</v>
      </c>
      <c r="V80" s="96">
        <v>3712681.66</v>
      </c>
      <c r="W80" s="96">
        <v>3132329.59</v>
      </c>
      <c r="X80" s="96">
        <v>4827880.68</v>
      </c>
      <c r="Y80" s="96">
        <v>3194068.86</v>
      </c>
      <c r="Z80" s="30">
        <v>7341010.9900000002</v>
      </c>
      <c r="AA80" s="30">
        <v>3039917.22</v>
      </c>
      <c r="AB80" s="30">
        <v>4558930.59</v>
      </c>
      <c r="AC80" s="30">
        <v>8649393.6500000004</v>
      </c>
    </row>
    <row r="81" spans="1:29" ht="33.75">
      <c r="A81" s="215"/>
      <c r="B81" s="186"/>
      <c r="C81" s="183"/>
      <c r="D81" s="23" t="s">
        <v>500</v>
      </c>
      <c r="E81" s="26"/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96">
        <v>0</v>
      </c>
      <c r="W81" s="96">
        <v>0</v>
      </c>
      <c r="X81" s="96">
        <v>0</v>
      </c>
      <c r="Y81" s="96">
        <v>0</v>
      </c>
      <c r="Z81" s="96">
        <v>0</v>
      </c>
      <c r="AA81" s="96">
        <v>0</v>
      </c>
      <c r="AB81" s="96">
        <v>0</v>
      </c>
      <c r="AC81" s="96">
        <v>0</v>
      </c>
    </row>
    <row r="82" spans="1:29" s="2" customFormat="1" ht="33.75">
      <c r="A82" s="215"/>
      <c r="B82" s="186"/>
      <c r="C82" s="183"/>
      <c r="D82" s="24" t="s">
        <v>501</v>
      </c>
      <c r="E82" s="25"/>
      <c r="F82" s="30">
        <v>525802.34</v>
      </c>
      <c r="G82" s="30">
        <v>534719.48</v>
      </c>
      <c r="H82" s="30">
        <v>717618.23</v>
      </c>
      <c r="I82" s="30">
        <v>513367.86</v>
      </c>
      <c r="J82" s="108">
        <v>543674.89</v>
      </c>
      <c r="K82" s="108">
        <v>518528.07</v>
      </c>
      <c r="L82" s="108">
        <v>716208.64000000001</v>
      </c>
      <c r="M82" s="108">
        <v>529067.81000000006</v>
      </c>
      <c r="N82" s="109">
        <v>947631.8</v>
      </c>
      <c r="O82" s="109">
        <v>521252.99</v>
      </c>
      <c r="P82" s="109">
        <v>823811.31</v>
      </c>
      <c r="Q82" s="109">
        <v>1902347.14</v>
      </c>
      <c r="R82" s="30">
        <v>511758.32</v>
      </c>
      <c r="S82" s="30">
        <v>507771.95</v>
      </c>
      <c r="T82" s="30">
        <v>938295.13</v>
      </c>
      <c r="U82" s="30">
        <v>577872.21</v>
      </c>
      <c r="V82" s="96">
        <v>718076.64</v>
      </c>
      <c r="W82" s="96">
        <v>590462.97</v>
      </c>
      <c r="X82" s="96">
        <v>965512.76</v>
      </c>
      <c r="Y82" s="96">
        <v>618281.17000000004</v>
      </c>
      <c r="Z82" s="30">
        <v>1488843.04</v>
      </c>
      <c r="AA82" s="30">
        <v>562698.75</v>
      </c>
      <c r="AB82" s="30">
        <v>927376.4</v>
      </c>
      <c r="AC82" s="30">
        <v>1754213.68</v>
      </c>
    </row>
    <row r="83" spans="1:29" ht="22.5">
      <c r="A83" s="215"/>
      <c r="B83" s="186"/>
      <c r="C83" s="183"/>
      <c r="D83" s="23" t="s">
        <v>502</v>
      </c>
      <c r="E83" s="26"/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96">
        <v>0</v>
      </c>
      <c r="W83" s="96">
        <v>0</v>
      </c>
      <c r="X83" s="96">
        <v>0</v>
      </c>
      <c r="Y83" s="96">
        <v>0</v>
      </c>
      <c r="Z83" s="96">
        <v>0</v>
      </c>
      <c r="AA83" s="96">
        <v>0</v>
      </c>
      <c r="AB83" s="96">
        <v>0</v>
      </c>
      <c r="AC83" s="96">
        <v>0</v>
      </c>
    </row>
    <row r="84" spans="1:29" s="2" customFormat="1" ht="33.75">
      <c r="A84" s="215"/>
      <c r="B84" s="186"/>
      <c r="C84" s="183"/>
      <c r="D84" s="24" t="s">
        <v>503</v>
      </c>
      <c r="E84" s="25"/>
      <c r="F84" s="30">
        <v>366953.49</v>
      </c>
      <c r="G84" s="30">
        <v>358628.61</v>
      </c>
      <c r="H84" s="30">
        <v>479352.87</v>
      </c>
      <c r="I84" s="30">
        <v>351417.79</v>
      </c>
      <c r="J84" s="108">
        <v>379237.67</v>
      </c>
      <c r="K84" s="108">
        <v>357451.11</v>
      </c>
      <c r="L84" s="108">
        <v>477525.8</v>
      </c>
      <c r="M84" s="108">
        <v>363082.25</v>
      </c>
      <c r="N84" s="109">
        <v>666951.68000000005</v>
      </c>
      <c r="O84" s="109">
        <v>360393.27</v>
      </c>
      <c r="P84" s="109">
        <v>584856.22</v>
      </c>
      <c r="Q84" s="109">
        <v>1170753.6299999999</v>
      </c>
      <c r="R84" s="30">
        <v>369328.17</v>
      </c>
      <c r="S84" s="30">
        <v>369469.99</v>
      </c>
      <c r="T84" s="30">
        <v>653035.24</v>
      </c>
      <c r="U84" s="30">
        <v>428147.38</v>
      </c>
      <c r="V84" s="96">
        <v>510310.44</v>
      </c>
      <c r="W84" s="96">
        <v>451560.13</v>
      </c>
      <c r="X84" s="96">
        <v>708478.17</v>
      </c>
      <c r="Y84" s="96">
        <v>429364.72</v>
      </c>
      <c r="Z84" s="30">
        <v>704425.25</v>
      </c>
      <c r="AA84" s="30">
        <v>420807.84</v>
      </c>
      <c r="AB84" s="30">
        <v>649817.26</v>
      </c>
      <c r="AC84" s="30">
        <v>1273819.51</v>
      </c>
    </row>
    <row r="85" spans="1:29" ht="56.25">
      <c r="A85" s="215"/>
      <c r="B85" s="186"/>
      <c r="C85" s="183"/>
      <c r="D85" s="23" t="s">
        <v>504</v>
      </c>
      <c r="E85" s="26"/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96">
        <v>0</v>
      </c>
      <c r="W85" s="96">
        <v>0</v>
      </c>
      <c r="X85" s="96">
        <v>0</v>
      </c>
      <c r="Y85" s="96">
        <v>0</v>
      </c>
      <c r="Z85" s="96">
        <v>0</v>
      </c>
      <c r="AA85" s="96">
        <v>0</v>
      </c>
      <c r="AB85" s="96">
        <v>0</v>
      </c>
      <c r="AC85" s="96">
        <v>0</v>
      </c>
    </row>
    <row r="86" spans="1:29" s="2" customFormat="1" ht="45">
      <c r="A86" s="215"/>
      <c r="B86" s="186"/>
      <c r="C86" s="183"/>
      <c r="D86" s="24" t="s">
        <v>505</v>
      </c>
      <c r="E86" s="25"/>
      <c r="F86" s="30">
        <v>794146.28</v>
      </c>
      <c r="G86" s="30">
        <v>829230.86</v>
      </c>
      <c r="H86" s="30">
        <v>1134372.31</v>
      </c>
      <c r="I86" s="30">
        <v>811684.28</v>
      </c>
      <c r="J86" s="108">
        <v>841657.31</v>
      </c>
      <c r="K86" s="108">
        <v>790533.96</v>
      </c>
      <c r="L86" s="108">
        <v>1147215.58</v>
      </c>
      <c r="M86" s="108">
        <v>871460.86</v>
      </c>
      <c r="N86" s="109">
        <v>1568253.91</v>
      </c>
      <c r="O86" s="109">
        <v>866859</v>
      </c>
      <c r="P86" s="109">
        <v>1241495.22</v>
      </c>
      <c r="Q86" s="109">
        <v>2458831.46</v>
      </c>
      <c r="R86" s="30">
        <v>817796.67</v>
      </c>
      <c r="S86" s="30">
        <v>815579.28</v>
      </c>
      <c r="T86" s="30">
        <v>1479949.85</v>
      </c>
      <c r="U86" s="30">
        <v>904605.35</v>
      </c>
      <c r="V86" s="96">
        <v>1047933.13</v>
      </c>
      <c r="W86" s="96">
        <v>939737.13</v>
      </c>
      <c r="X86" s="96">
        <v>1500171.66</v>
      </c>
      <c r="Y86" s="96">
        <v>889047.2</v>
      </c>
      <c r="Z86" s="30">
        <v>1679950.57</v>
      </c>
      <c r="AA86" s="30">
        <v>907071.98</v>
      </c>
      <c r="AB86" s="30">
        <v>1328485.98</v>
      </c>
      <c r="AC86" s="30">
        <v>2549778.34</v>
      </c>
    </row>
    <row r="87" spans="1:29" ht="56.25">
      <c r="A87" s="215"/>
      <c r="B87" s="186"/>
      <c r="C87" s="183"/>
      <c r="D87" s="23" t="s">
        <v>506</v>
      </c>
      <c r="E87" s="26"/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96">
        <v>0</v>
      </c>
      <c r="W87" s="96">
        <v>0</v>
      </c>
      <c r="X87" s="96">
        <v>0</v>
      </c>
      <c r="Y87" s="96">
        <v>0</v>
      </c>
      <c r="Z87" s="96">
        <v>0</v>
      </c>
      <c r="AA87" s="96">
        <v>0</v>
      </c>
      <c r="AB87" s="96">
        <v>0</v>
      </c>
      <c r="AC87" s="96">
        <v>0</v>
      </c>
    </row>
    <row r="88" spans="1:29" s="2" customFormat="1" ht="45">
      <c r="A88" s="215"/>
      <c r="B88" s="186"/>
      <c r="C88" s="183"/>
      <c r="D88" s="24" t="s">
        <v>126</v>
      </c>
      <c r="E88" s="25"/>
      <c r="F88" s="30">
        <v>923870.31</v>
      </c>
      <c r="G88" s="30">
        <v>929947.68</v>
      </c>
      <c r="H88" s="30">
        <v>1210118.02</v>
      </c>
      <c r="I88" s="30">
        <v>908815.48</v>
      </c>
      <c r="J88" s="108">
        <v>980380.55</v>
      </c>
      <c r="K88" s="108">
        <v>1028180.67</v>
      </c>
      <c r="L88" s="108">
        <v>1202339.17</v>
      </c>
      <c r="M88" s="108">
        <v>1227052.71</v>
      </c>
      <c r="N88" s="109">
        <v>1632240.67</v>
      </c>
      <c r="O88" s="109">
        <v>947894.53</v>
      </c>
      <c r="P88" s="109">
        <v>1697183.35</v>
      </c>
      <c r="Q88" s="109">
        <v>3087327.85</v>
      </c>
      <c r="R88" s="30">
        <v>941734.01</v>
      </c>
      <c r="S88" s="30">
        <v>957510.32</v>
      </c>
      <c r="T88" s="30">
        <v>1700901.94</v>
      </c>
      <c r="U88" s="30">
        <v>1238842.44</v>
      </c>
      <c r="V88" s="96">
        <v>1417130.73</v>
      </c>
      <c r="W88" s="96">
        <v>1205679.31</v>
      </c>
      <c r="X88" s="96">
        <v>1899725.92</v>
      </c>
      <c r="Y88" s="96">
        <v>1130682.24</v>
      </c>
      <c r="Z88" s="30">
        <v>2048274.86</v>
      </c>
      <c r="AA88" s="30">
        <v>1214335.25</v>
      </c>
      <c r="AB88" s="30">
        <v>1854624.19</v>
      </c>
      <c r="AC88" s="30">
        <v>3316538.04</v>
      </c>
    </row>
    <row r="89" spans="1:29" ht="33.75">
      <c r="A89" s="215"/>
      <c r="B89" s="186"/>
      <c r="C89" s="183"/>
      <c r="D89" s="23" t="s">
        <v>126</v>
      </c>
      <c r="E89" s="26"/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96">
        <v>0</v>
      </c>
      <c r="W89" s="96">
        <v>0</v>
      </c>
      <c r="X89" s="96">
        <v>0</v>
      </c>
      <c r="Y89" s="96">
        <v>0</v>
      </c>
      <c r="Z89" s="96">
        <v>0</v>
      </c>
      <c r="AA89" s="96">
        <v>0</v>
      </c>
      <c r="AB89" s="96">
        <v>0</v>
      </c>
      <c r="AC89" s="96">
        <v>0</v>
      </c>
    </row>
    <row r="90" spans="1:29" ht="45">
      <c r="A90" s="215"/>
      <c r="B90" s="186"/>
      <c r="C90" s="183"/>
      <c r="D90" s="23" t="s">
        <v>507</v>
      </c>
      <c r="E90" s="26"/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96">
        <v>0</v>
      </c>
      <c r="W90" s="96">
        <v>0</v>
      </c>
      <c r="X90" s="96">
        <v>0</v>
      </c>
      <c r="Y90" s="96">
        <v>0</v>
      </c>
      <c r="Z90" s="96">
        <v>0</v>
      </c>
      <c r="AA90" s="96">
        <v>0</v>
      </c>
      <c r="AB90" s="96">
        <v>0</v>
      </c>
      <c r="AC90" s="96">
        <v>0</v>
      </c>
    </row>
    <row r="91" spans="1:29" ht="56.25">
      <c r="A91" s="215"/>
      <c r="B91" s="186"/>
      <c r="C91" s="183"/>
      <c r="D91" s="23" t="s">
        <v>508</v>
      </c>
      <c r="E91" s="26"/>
      <c r="F91" s="30"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96">
        <v>0</v>
      </c>
      <c r="W91" s="96">
        <v>0</v>
      </c>
      <c r="X91" s="96">
        <v>0</v>
      </c>
      <c r="Y91" s="96">
        <v>0</v>
      </c>
      <c r="Z91" s="96">
        <v>0</v>
      </c>
      <c r="AA91" s="96">
        <v>0</v>
      </c>
      <c r="AB91" s="96">
        <v>0</v>
      </c>
      <c r="AC91" s="96">
        <v>0</v>
      </c>
    </row>
    <row r="92" spans="1:29" s="2" customFormat="1" ht="22.5">
      <c r="A92" s="215"/>
      <c r="B92" s="186"/>
      <c r="C92" s="183"/>
      <c r="D92" s="24" t="s">
        <v>127</v>
      </c>
      <c r="E92" s="25"/>
      <c r="F92" s="30">
        <v>0</v>
      </c>
      <c r="G92" s="30">
        <v>1826</v>
      </c>
      <c r="H92" s="30">
        <v>0</v>
      </c>
      <c r="I92" s="30">
        <v>868</v>
      </c>
      <c r="J92" s="108">
        <v>1693</v>
      </c>
      <c r="K92" s="108">
        <v>1826</v>
      </c>
      <c r="L92" s="108">
        <v>0</v>
      </c>
      <c r="M92" s="108">
        <v>2748.73</v>
      </c>
      <c r="N92" s="109">
        <v>675</v>
      </c>
      <c r="O92" s="109">
        <v>1875.98</v>
      </c>
      <c r="P92" s="109">
        <v>2320.9899999999998</v>
      </c>
      <c r="Q92" s="109">
        <v>21552.99</v>
      </c>
      <c r="R92" s="30">
        <v>0</v>
      </c>
      <c r="S92" s="30">
        <v>977</v>
      </c>
      <c r="T92" s="30">
        <v>1184.95</v>
      </c>
      <c r="U92" s="30">
        <v>1400.34</v>
      </c>
      <c r="V92" s="96">
        <v>1028</v>
      </c>
      <c r="W92" s="96">
        <v>994.98</v>
      </c>
      <c r="X92" s="96">
        <v>896.93</v>
      </c>
      <c r="Y92" s="96">
        <v>968.53</v>
      </c>
      <c r="Z92" s="30">
        <v>951.46</v>
      </c>
      <c r="AA92" s="30">
        <v>4286.49</v>
      </c>
      <c r="AB92" s="30">
        <v>987</v>
      </c>
      <c r="AC92" s="30">
        <v>1894</v>
      </c>
    </row>
    <row r="93" spans="1:29">
      <c r="A93" s="215"/>
      <c r="B93" s="186"/>
      <c r="C93" s="183"/>
      <c r="D93" s="23" t="s">
        <v>127</v>
      </c>
      <c r="E93" s="26"/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0">
        <v>0</v>
      </c>
      <c r="R93" s="30">
        <v>0</v>
      </c>
      <c r="S93" s="30">
        <v>0</v>
      </c>
      <c r="T93" s="30">
        <v>0</v>
      </c>
      <c r="U93" s="30">
        <v>0</v>
      </c>
      <c r="V93" s="96">
        <v>0</v>
      </c>
      <c r="W93" s="96">
        <v>0</v>
      </c>
      <c r="X93" s="96">
        <v>0</v>
      </c>
      <c r="Y93" s="96">
        <v>0</v>
      </c>
      <c r="Z93" s="96">
        <v>0</v>
      </c>
      <c r="AA93" s="96">
        <v>0</v>
      </c>
      <c r="AB93" s="96">
        <v>0</v>
      </c>
      <c r="AC93" s="96">
        <v>0</v>
      </c>
    </row>
    <row r="94" spans="1:29" s="2" customFormat="1" ht="45">
      <c r="A94" s="215"/>
      <c r="B94" s="186"/>
      <c r="C94" s="183"/>
      <c r="D94" s="24" t="s">
        <v>128</v>
      </c>
      <c r="E94" s="25"/>
      <c r="F94" s="30">
        <v>792571.98</v>
      </c>
      <c r="G94" s="30">
        <v>804570.73</v>
      </c>
      <c r="H94" s="30">
        <v>1131269.79</v>
      </c>
      <c r="I94" s="30">
        <v>811553.71</v>
      </c>
      <c r="J94" s="108">
        <v>884258.27</v>
      </c>
      <c r="K94" s="108">
        <v>821540.05</v>
      </c>
      <c r="L94" s="108">
        <v>1133557.71</v>
      </c>
      <c r="M94" s="108">
        <v>842171.31</v>
      </c>
      <c r="N94" s="109">
        <v>1496152.27</v>
      </c>
      <c r="O94" s="109">
        <v>826819.33</v>
      </c>
      <c r="P94" s="109">
        <v>1359826.1</v>
      </c>
      <c r="Q94" s="109">
        <v>2651387.77</v>
      </c>
      <c r="R94" s="30">
        <v>823648.65</v>
      </c>
      <c r="S94" s="30">
        <v>829753.06</v>
      </c>
      <c r="T94" s="30">
        <v>1480239.25</v>
      </c>
      <c r="U94" s="30">
        <v>906310.57</v>
      </c>
      <c r="V94" s="96">
        <v>1126102.1100000001</v>
      </c>
      <c r="W94" s="96">
        <v>931908.53</v>
      </c>
      <c r="X94" s="96">
        <v>1597838.8</v>
      </c>
      <c r="Y94" s="96">
        <v>948310.48</v>
      </c>
      <c r="Z94" s="30">
        <v>1925470.42</v>
      </c>
      <c r="AA94" s="30">
        <v>963400.2</v>
      </c>
      <c r="AB94" s="30">
        <v>1558667.88</v>
      </c>
      <c r="AC94" s="30">
        <v>2758619.28</v>
      </c>
    </row>
    <row r="95" spans="1:29" ht="45">
      <c r="A95" s="215"/>
      <c r="B95" s="186"/>
      <c r="C95" s="183"/>
      <c r="D95" s="23" t="s">
        <v>394</v>
      </c>
      <c r="E95" s="26"/>
      <c r="F95" s="30"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96">
        <v>0</v>
      </c>
      <c r="W95" s="96">
        <v>0</v>
      </c>
      <c r="X95" s="96">
        <v>0</v>
      </c>
      <c r="Y95" s="96">
        <v>0</v>
      </c>
      <c r="Z95" s="96">
        <v>0</v>
      </c>
      <c r="AA95" s="96">
        <v>0</v>
      </c>
      <c r="AB95" s="96">
        <v>0</v>
      </c>
      <c r="AC95" s="96">
        <v>0</v>
      </c>
    </row>
    <row r="96" spans="1:29" ht="45">
      <c r="A96" s="215"/>
      <c r="B96" s="186"/>
      <c r="C96" s="183"/>
      <c r="D96" s="23" t="s">
        <v>509</v>
      </c>
      <c r="E96" s="26"/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96">
        <v>0</v>
      </c>
      <c r="W96" s="96">
        <v>0</v>
      </c>
      <c r="X96" s="96">
        <v>0</v>
      </c>
      <c r="Y96" s="96">
        <v>0</v>
      </c>
      <c r="Z96" s="96">
        <v>0</v>
      </c>
      <c r="AA96" s="96">
        <v>0</v>
      </c>
      <c r="AB96" s="96">
        <v>0</v>
      </c>
      <c r="AC96" s="96">
        <v>0</v>
      </c>
    </row>
    <row r="97" spans="1:29" ht="45">
      <c r="A97" s="215"/>
      <c r="B97" s="186"/>
      <c r="C97" s="183"/>
      <c r="D97" s="23" t="s">
        <v>510</v>
      </c>
      <c r="E97" s="26"/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96">
        <v>0</v>
      </c>
      <c r="W97" s="96">
        <v>0</v>
      </c>
      <c r="X97" s="96">
        <v>0</v>
      </c>
      <c r="Y97" s="96">
        <v>0</v>
      </c>
      <c r="Z97" s="96">
        <v>0</v>
      </c>
      <c r="AA97" s="96">
        <v>0</v>
      </c>
      <c r="AB97" s="96">
        <v>0</v>
      </c>
      <c r="AC97" s="96">
        <v>0</v>
      </c>
    </row>
    <row r="98" spans="1:29" s="2" customFormat="1" ht="45">
      <c r="A98" s="215"/>
      <c r="B98" s="186"/>
      <c r="C98" s="183"/>
      <c r="D98" s="24" t="s">
        <v>511</v>
      </c>
      <c r="E98" s="25"/>
      <c r="F98" s="30">
        <v>1336470.52</v>
      </c>
      <c r="G98" s="30">
        <v>1358024.41</v>
      </c>
      <c r="H98" s="30">
        <v>1869458.57</v>
      </c>
      <c r="I98" s="30">
        <v>1331397.23</v>
      </c>
      <c r="J98" s="108">
        <v>1484226.2</v>
      </c>
      <c r="K98" s="108">
        <v>1358578.94</v>
      </c>
      <c r="L98" s="108">
        <v>1850232.61</v>
      </c>
      <c r="M98" s="108">
        <v>1331860.48</v>
      </c>
      <c r="N98" s="109">
        <v>2423836.2400000002</v>
      </c>
      <c r="O98" s="109">
        <v>1344797.85</v>
      </c>
      <c r="P98" s="109">
        <v>2388351.37</v>
      </c>
      <c r="Q98" s="109">
        <v>4814981.0199999996</v>
      </c>
      <c r="R98" s="30">
        <v>1377856.28</v>
      </c>
      <c r="S98" s="30">
        <v>1367746.29</v>
      </c>
      <c r="T98" s="30">
        <v>2536327.0699999998</v>
      </c>
      <c r="U98" s="30">
        <v>1598723.5</v>
      </c>
      <c r="V98" s="96">
        <v>2048574.61</v>
      </c>
      <c r="W98" s="96">
        <v>1635603.88</v>
      </c>
      <c r="X98" s="96">
        <v>2694619.11</v>
      </c>
      <c r="Y98" s="96">
        <v>1698017.16</v>
      </c>
      <c r="Z98" s="30">
        <v>4019125.67</v>
      </c>
      <c r="AA98" s="30">
        <v>1658363.69</v>
      </c>
      <c r="AB98" s="30">
        <v>2803443.28</v>
      </c>
      <c r="AC98" s="30">
        <v>4959567.87</v>
      </c>
    </row>
    <row r="99" spans="1:29" ht="45">
      <c r="A99" s="215"/>
      <c r="B99" s="186"/>
      <c r="C99" s="183"/>
      <c r="D99" s="23" t="s">
        <v>512</v>
      </c>
      <c r="E99" s="26"/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0</v>
      </c>
      <c r="U99" s="30">
        <v>0</v>
      </c>
      <c r="V99" s="96">
        <v>0</v>
      </c>
      <c r="W99" s="96">
        <v>0</v>
      </c>
      <c r="X99" s="96">
        <v>0</v>
      </c>
      <c r="Y99" s="96">
        <v>0</v>
      </c>
      <c r="Z99" s="96">
        <v>0</v>
      </c>
      <c r="AA99" s="96">
        <v>0</v>
      </c>
      <c r="AB99" s="96">
        <v>0</v>
      </c>
      <c r="AC99" s="96">
        <v>0</v>
      </c>
    </row>
    <row r="100" spans="1:29" ht="45">
      <c r="A100" s="215"/>
      <c r="B100" s="186"/>
      <c r="C100" s="183"/>
      <c r="D100" s="23" t="s">
        <v>513</v>
      </c>
      <c r="E100" s="26"/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>
        <v>0</v>
      </c>
      <c r="AC100" s="96">
        <v>0</v>
      </c>
    </row>
    <row r="101" spans="1:29" ht="45">
      <c r="A101" s="215"/>
      <c r="B101" s="186"/>
      <c r="C101" s="183"/>
      <c r="D101" s="23" t="s">
        <v>514</v>
      </c>
      <c r="E101" s="26"/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0</v>
      </c>
      <c r="U101" s="30">
        <v>0</v>
      </c>
      <c r="V101" s="96">
        <v>0</v>
      </c>
      <c r="W101" s="96">
        <v>0</v>
      </c>
      <c r="X101" s="96">
        <v>0</v>
      </c>
      <c r="Y101" s="96">
        <v>0</v>
      </c>
      <c r="Z101" s="96">
        <v>0</v>
      </c>
      <c r="AA101" s="96">
        <v>0</v>
      </c>
      <c r="AB101" s="96">
        <v>0</v>
      </c>
      <c r="AC101" s="96">
        <v>0</v>
      </c>
    </row>
    <row r="102" spans="1:29" s="2" customFormat="1" ht="45">
      <c r="A102" s="215"/>
      <c r="B102" s="186"/>
      <c r="C102" s="183"/>
      <c r="D102" s="24" t="s">
        <v>515</v>
      </c>
      <c r="E102" s="25"/>
      <c r="F102" s="30">
        <v>172304.14</v>
      </c>
      <c r="G102" s="30">
        <v>391330.82</v>
      </c>
      <c r="H102" s="30">
        <v>259126.51</v>
      </c>
      <c r="I102" s="30">
        <v>195523.53</v>
      </c>
      <c r="J102" s="108">
        <v>201644.08</v>
      </c>
      <c r="K102" s="108">
        <v>191914.47</v>
      </c>
      <c r="L102" s="108">
        <v>250508.22</v>
      </c>
      <c r="M102" s="108">
        <v>194488.12</v>
      </c>
      <c r="N102" s="109">
        <v>338825.8</v>
      </c>
      <c r="O102" s="109">
        <v>201280.32</v>
      </c>
      <c r="P102" s="109">
        <v>311975.28000000003</v>
      </c>
      <c r="Q102" s="109">
        <v>640166.97</v>
      </c>
      <c r="R102" s="30">
        <v>171864.7</v>
      </c>
      <c r="S102" s="30">
        <v>197868.55</v>
      </c>
      <c r="T102" s="30">
        <v>332351.08</v>
      </c>
      <c r="U102" s="30">
        <v>221159.27</v>
      </c>
      <c r="V102" s="96">
        <v>273156.33</v>
      </c>
      <c r="W102" s="96">
        <v>220348.68</v>
      </c>
      <c r="X102" s="96">
        <v>379471.28</v>
      </c>
      <c r="Y102" s="96">
        <v>252185.66</v>
      </c>
      <c r="Z102" s="30">
        <v>351174.58</v>
      </c>
      <c r="AA102" s="30">
        <v>182980.85</v>
      </c>
      <c r="AB102" s="30">
        <v>282959.08</v>
      </c>
      <c r="AC102" s="30">
        <v>622683.48</v>
      </c>
    </row>
    <row r="103" spans="1:29" ht="45">
      <c r="A103" s="215"/>
      <c r="B103" s="186"/>
      <c r="C103" s="183"/>
      <c r="D103" s="23" t="s">
        <v>396</v>
      </c>
      <c r="E103" s="26"/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96">
        <v>0</v>
      </c>
      <c r="W103" s="96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</row>
    <row r="104" spans="1:29" ht="45">
      <c r="A104" s="215"/>
      <c r="B104" s="186"/>
      <c r="C104" s="183"/>
      <c r="D104" s="23" t="s">
        <v>397</v>
      </c>
      <c r="E104" s="26"/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96">
        <v>0</v>
      </c>
      <c r="W104" s="96">
        <v>0</v>
      </c>
      <c r="X104" s="96">
        <v>0</v>
      </c>
      <c r="Y104" s="96">
        <v>0</v>
      </c>
      <c r="Z104" s="96">
        <v>0</v>
      </c>
      <c r="AA104" s="96">
        <v>0</v>
      </c>
      <c r="AB104" s="96">
        <v>0</v>
      </c>
      <c r="AC104" s="96">
        <v>0</v>
      </c>
    </row>
    <row r="105" spans="1:29" ht="45">
      <c r="A105" s="215"/>
      <c r="B105" s="186"/>
      <c r="C105" s="183"/>
      <c r="D105" s="23" t="s">
        <v>516</v>
      </c>
      <c r="E105" s="26"/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</row>
    <row r="106" spans="1:29" s="2" customFormat="1" ht="22.5">
      <c r="A106" s="215"/>
      <c r="B106" s="186"/>
      <c r="C106" s="183"/>
      <c r="D106" s="24" t="s">
        <v>137</v>
      </c>
      <c r="E106" s="25"/>
      <c r="F106" s="30">
        <v>111284.42</v>
      </c>
      <c r="G106" s="30">
        <v>223704.09</v>
      </c>
      <c r="H106" s="30">
        <v>153330.49</v>
      </c>
      <c r="I106" s="30">
        <v>387840.1</v>
      </c>
      <c r="J106" s="108">
        <v>124562.45</v>
      </c>
      <c r="K106" s="108">
        <v>117295.85</v>
      </c>
      <c r="L106" s="108">
        <v>158999.01</v>
      </c>
      <c r="M106" s="108">
        <v>114259.85</v>
      </c>
      <c r="N106" s="109">
        <v>206709.8</v>
      </c>
      <c r="O106" s="109">
        <v>117259.85</v>
      </c>
      <c r="P106" s="109">
        <v>165271.85</v>
      </c>
      <c r="Q106" s="109">
        <v>381411.35</v>
      </c>
      <c r="R106" s="30">
        <v>128038.68</v>
      </c>
      <c r="S106" s="30">
        <v>128038.68</v>
      </c>
      <c r="T106" s="30">
        <v>212515.43</v>
      </c>
      <c r="U106" s="30">
        <v>128829.75</v>
      </c>
      <c r="V106" s="96">
        <v>153861.74</v>
      </c>
      <c r="W106" s="96">
        <v>128925.74</v>
      </c>
      <c r="X106" s="96">
        <v>211111.31</v>
      </c>
      <c r="Y106" s="96">
        <v>156943.60999999999</v>
      </c>
      <c r="Z106" s="30">
        <v>237313.3</v>
      </c>
      <c r="AA106" s="30">
        <v>135746.35</v>
      </c>
      <c r="AB106" s="30">
        <v>183149.61</v>
      </c>
      <c r="AC106" s="30">
        <v>365606.05</v>
      </c>
    </row>
    <row r="107" spans="1:29" s="2" customFormat="1" ht="15.75">
      <c r="A107" s="215"/>
      <c r="B107" s="186"/>
      <c r="C107" s="183"/>
      <c r="D107" s="23" t="s">
        <v>137</v>
      </c>
      <c r="E107" s="26"/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96">
        <v>0</v>
      </c>
      <c r="W107" s="96">
        <v>0</v>
      </c>
      <c r="X107" s="96">
        <v>0</v>
      </c>
      <c r="Y107" s="96">
        <v>0</v>
      </c>
      <c r="Z107" s="96">
        <v>0</v>
      </c>
      <c r="AA107" s="96">
        <v>0</v>
      </c>
      <c r="AB107" s="96">
        <v>0</v>
      </c>
      <c r="AC107" s="96">
        <v>0</v>
      </c>
    </row>
    <row r="108" spans="1:29" ht="45">
      <c r="A108" s="215"/>
      <c r="B108" s="186"/>
      <c r="C108" s="183"/>
      <c r="D108" s="24" t="s">
        <v>268</v>
      </c>
      <c r="E108" s="26"/>
      <c r="F108" s="30">
        <v>335011.98</v>
      </c>
      <c r="G108" s="30">
        <v>342640.25</v>
      </c>
      <c r="H108" s="30">
        <v>470812.66</v>
      </c>
      <c r="I108" s="30">
        <v>337924.53</v>
      </c>
      <c r="J108" s="108">
        <v>421326.56</v>
      </c>
      <c r="K108" s="108">
        <v>368142.58</v>
      </c>
      <c r="L108" s="108">
        <v>480698.95</v>
      </c>
      <c r="M108" s="108">
        <v>711903.37</v>
      </c>
      <c r="N108" s="109">
        <v>678710.81</v>
      </c>
      <c r="O108" s="109">
        <v>370760.77</v>
      </c>
      <c r="P108" s="109">
        <v>661616.91</v>
      </c>
      <c r="Q108" s="109">
        <v>1272628.6599999999</v>
      </c>
      <c r="R108" s="30">
        <v>309415.40000000002</v>
      </c>
      <c r="S108" s="30">
        <v>318522.42</v>
      </c>
      <c r="T108" s="30">
        <v>603496.77</v>
      </c>
      <c r="U108" s="30">
        <v>391113</v>
      </c>
      <c r="V108" s="96">
        <v>691206.3</v>
      </c>
      <c r="W108" s="96">
        <v>438464.7</v>
      </c>
      <c r="X108" s="96">
        <v>687574.97</v>
      </c>
      <c r="Y108" s="96">
        <v>436586.53</v>
      </c>
      <c r="Z108" s="30">
        <v>864220.14</v>
      </c>
      <c r="AA108" s="30">
        <v>428247.35</v>
      </c>
      <c r="AB108" s="30">
        <v>660314.1</v>
      </c>
      <c r="AC108" s="30">
        <v>1274950</v>
      </c>
    </row>
    <row r="109" spans="1:29" ht="33.75">
      <c r="A109" s="215"/>
      <c r="B109" s="186"/>
      <c r="C109" s="183"/>
      <c r="D109" s="56" t="s">
        <v>517</v>
      </c>
      <c r="E109" s="26"/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>
        <v>0</v>
      </c>
      <c r="AC109" s="96">
        <v>0</v>
      </c>
    </row>
    <row r="110" spans="1:29" ht="33.75">
      <c r="A110" s="215"/>
      <c r="B110" s="186"/>
      <c r="C110" s="183"/>
      <c r="D110" s="56" t="s">
        <v>518</v>
      </c>
      <c r="E110" s="26"/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</row>
    <row r="111" spans="1:29" ht="45">
      <c r="A111" s="215"/>
      <c r="B111" s="186"/>
      <c r="C111" s="183"/>
      <c r="D111" s="56" t="s">
        <v>519</v>
      </c>
      <c r="E111" s="26"/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</row>
    <row r="112" spans="1:29" ht="45">
      <c r="A112" s="215"/>
      <c r="B112" s="186"/>
      <c r="C112" s="183"/>
      <c r="D112" s="24" t="s">
        <v>520</v>
      </c>
      <c r="E112" s="26"/>
      <c r="F112" s="30">
        <v>186385.33</v>
      </c>
      <c r="G112" s="30">
        <v>187745.08</v>
      </c>
      <c r="H112" s="30">
        <v>260499.89</v>
      </c>
      <c r="I112" s="30">
        <v>193141.22</v>
      </c>
      <c r="J112" s="108">
        <v>207186.72</v>
      </c>
      <c r="K112" s="108">
        <v>191506.95</v>
      </c>
      <c r="L112" s="108">
        <v>219648.88</v>
      </c>
      <c r="M112" s="108">
        <v>168919.4</v>
      </c>
      <c r="N112" s="109">
        <v>331166.74</v>
      </c>
      <c r="O112" s="109">
        <v>196894.7</v>
      </c>
      <c r="P112" s="109">
        <v>288115</v>
      </c>
      <c r="Q112" s="109">
        <v>660532.15</v>
      </c>
      <c r="R112" s="30">
        <v>192894.84</v>
      </c>
      <c r="S112" s="30">
        <v>204633.15</v>
      </c>
      <c r="T112" s="30">
        <v>368346.01</v>
      </c>
      <c r="U112" s="30">
        <v>225982.16</v>
      </c>
      <c r="V112" s="96">
        <v>311468.52</v>
      </c>
      <c r="W112" s="96">
        <v>264022.69</v>
      </c>
      <c r="X112" s="96">
        <v>396192.91</v>
      </c>
      <c r="Y112" s="96">
        <v>259930.79</v>
      </c>
      <c r="Z112" s="30">
        <v>563960.68999999994</v>
      </c>
      <c r="AA112" s="30">
        <v>285084.42</v>
      </c>
      <c r="AB112" s="30">
        <v>451919.6</v>
      </c>
      <c r="AC112" s="30">
        <v>807380.18</v>
      </c>
    </row>
    <row r="113" spans="1:29" ht="45">
      <c r="A113" s="215"/>
      <c r="B113" s="186"/>
      <c r="C113" s="183"/>
      <c r="D113" s="23" t="s">
        <v>521</v>
      </c>
      <c r="E113" s="26"/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96">
        <v>0</v>
      </c>
      <c r="W113" s="96">
        <v>0</v>
      </c>
      <c r="X113" s="96">
        <v>0</v>
      </c>
      <c r="Y113" s="96">
        <v>0</v>
      </c>
      <c r="Z113" s="96">
        <v>0</v>
      </c>
      <c r="AA113" s="96">
        <v>0</v>
      </c>
      <c r="AB113" s="96">
        <v>0</v>
      </c>
      <c r="AC113" s="96">
        <v>0</v>
      </c>
    </row>
    <row r="114" spans="1:29" ht="56.25">
      <c r="A114" s="215"/>
      <c r="B114" s="186"/>
      <c r="C114" s="183"/>
      <c r="D114" s="23" t="s">
        <v>522</v>
      </c>
      <c r="E114" s="26"/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>
        <v>0</v>
      </c>
      <c r="AC114" s="96">
        <v>0</v>
      </c>
    </row>
    <row r="115" spans="1:29" ht="67.5">
      <c r="A115" s="215"/>
      <c r="B115" s="186"/>
      <c r="C115" s="183"/>
      <c r="D115" s="24" t="s">
        <v>523</v>
      </c>
      <c r="E115" s="26"/>
      <c r="F115" s="30">
        <v>311649.56</v>
      </c>
      <c r="G115" s="30">
        <v>306836.38</v>
      </c>
      <c r="H115" s="30">
        <v>431847.34</v>
      </c>
      <c r="I115" s="30">
        <v>299915.28000000003</v>
      </c>
      <c r="J115" s="108">
        <v>337729.13</v>
      </c>
      <c r="K115" s="108">
        <v>346523.46</v>
      </c>
      <c r="L115" s="108">
        <v>478476.76</v>
      </c>
      <c r="M115" s="108">
        <v>355570.2</v>
      </c>
      <c r="N115" s="109">
        <v>660725.78</v>
      </c>
      <c r="O115" s="109">
        <v>416047.72</v>
      </c>
      <c r="P115" s="109">
        <v>742445.12</v>
      </c>
      <c r="Q115" s="109">
        <v>1239247.71</v>
      </c>
      <c r="R115" s="30">
        <v>400986.81</v>
      </c>
      <c r="S115" s="30">
        <v>393234.04</v>
      </c>
      <c r="T115" s="30">
        <v>742852.68</v>
      </c>
      <c r="U115" s="30">
        <v>454885.98</v>
      </c>
      <c r="V115" s="96">
        <v>544098.96</v>
      </c>
      <c r="W115" s="96">
        <v>486685.39</v>
      </c>
      <c r="X115" s="96">
        <v>804620.87</v>
      </c>
      <c r="Y115" s="96">
        <v>459603.5</v>
      </c>
      <c r="Z115" s="30">
        <v>793947.48</v>
      </c>
      <c r="AA115" s="30">
        <v>475549.01</v>
      </c>
      <c r="AB115" s="30">
        <v>783383.47</v>
      </c>
      <c r="AC115" s="30">
        <v>1498821.32</v>
      </c>
    </row>
    <row r="116" spans="1:29" ht="67.5">
      <c r="A116" s="215"/>
      <c r="B116" s="186"/>
      <c r="C116" s="183"/>
      <c r="D116" s="23" t="s">
        <v>524</v>
      </c>
      <c r="E116" s="26"/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0</v>
      </c>
      <c r="T116" s="30">
        <v>0</v>
      </c>
      <c r="U116" s="30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</row>
    <row r="117" spans="1:29" ht="78.75">
      <c r="A117" s="215"/>
      <c r="B117" s="186"/>
      <c r="C117" s="183"/>
      <c r="D117" s="23" t="s">
        <v>525</v>
      </c>
      <c r="E117" s="26"/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0</v>
      </c>
      <c r="U117" s="30">
        <v>0</v>
      </c>
      <c r="V117" s="96">
        <v>0</v>
      </c>
      <c r="W117" s="96">
        <v>0</v>
      </c>
      <c r="X117" s="96">
        <v>0</v>
      </c>
      <c r="Y117" s="96">
        <v>0</v>
      </c>
      <c r="Z117" s="96">
        <v>0</v>
      </c>
      <c r="AA117" s="96">
        <v>0</v>
      </c>
      <c r="AB117" s="96">
        <v>0</v>
      </c>
      <c r="AC117" s="96">
        <v>0</v>
      </c>
    </row>
    <row r="118" spans="1:29" ht="67.5">
      <c r="A118" s="215"/>
      <c r="B118" s="186"/>
      <c r="C118" s="183"/>
      <c r="D118" s="24" t="s">
        <v>296</v>
      </c>
      <c r="E118" s="26"/>
      <c r="F118" s="30">
        <v>293825.53999999998</v>
      </c>
      <c r="G118" s="30">
        <v>283809.99</v>
      </c>
      <c r="H118" s="30">
        <v>442363.78</v>
      </c>
      <c r="I118" s="30">
        <v>322474.90999999997</v>
      </c>
      <c r="J118" s="108">
        <v>334922.63</v>
      </c>
      <c r="K118" s="108">
        <v>292872.99</v>
      </c>
      <c r="L118" s="108">
        <v>470240.37</v>
      </c>
      <c r="M118" s="108">
        <v>291477.26</v>
      </c>
      <c r="N118" s="109">
        <v>624252.71</v>
      </c>
      <c r="O118" s="109">
        <v>327133.2</v>
      </c>
      <c r="P118" s="109">
        <v>629946.81000000006</v>
      </c>
      <c r="Q118" s="109">
        <v>1373376.13</v>
      </c>
      <c r="R118" s="30">
        <v>354947.6</v>
      </c>
      <c r="S118" s="30">
        <v>340345.18</v>
      </c>
      <c r="T118" s="30">
        <v>675370.95</v>
      </c>
      <c r="U118" s="30">
        <v>399155.93</v>
      </c>
      <c r="V118" s="96">
        <v>515582.41</v>
      </c>
      <c r="W118" s="96">
        <v>438193.53</v>
      </c>
      <c r="X118" s="96">
        <v>761550.36</v>
      </c>
      <c r="Y118" s="96">
        <v>445190.78</v>
      </c>
      <c r="Z118" s="30">
        <v>921160.83</v>
      </c>
      <c r="AA118" s="30">
        <v>449642.2</v>
      </c>
      <c r="AB118" s="30">
        <v>731370.24</v>
      </c>
      <c r="AC118" s="30">
        <v>1426809.63</v>
      </c>
    </row>
    <row r="119" spans="1:29" ht="67.5">
      <c r="A119" s="215"/>
      <c r="B119" s="186"/>
      <c r="C119" s="183"/>
      <c r="D119" s="23" t="s">
        <v>526</v>
      </c>
      <c r="E119" s="26"/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96">
        <v>0</v>
      </c>
      <c r="W119" s="96">
        <v>0</v>
      </c>
      <c r="X119" s="96">
        <v>0</v>
      </c>
      <c r="Y119" s="96">
        <v>0</v>
      </c>
      <c r="Z119" s="96">
        <v>0</v>
      </c>
      <c r="AA119" s="96">
        <v>0</v>
      </c>
      <c r="AB119" s="96">
        <v>0</v>
      </c>
      <c r="AC119" s="96">
        <v>0</v>
      </c>
    </row>
    <row r="120" spans="1:29" ht="67.5">
      <c r="A120" s="215"/>
      <c r="B120" s="186"/>
      <c r="C120" s="183"/>
      <c r="D120" s="23" t="s">
        <v>402</v>
      </c>
      <c r="E120" s="26"/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96">
        <v>0</v>
      </c>
      <c r="W120" s="96">
        <v>0</v>
      </c>
      <c r="X120" s="96">
        <v>0</v>
      </c>
      <c r="Y120" s="96">
        <v>0</v>
      </c>
      <c r="Z120" s="96">
        <v>0</v>
      </c>
      <c r="AA120" s="96">
        <v>0</v>
      </c>
      <c r="AB120" s="96">
        <v>0</v>
      </c>
      <c r="AC120" s="96">
        <v>0</v>
      </c>
    </row>
    <row r="121" spans="1:29" ht="78.75">
      <c r="A121" s="215"/>
      <c r="B121" s="186"/>
      <c r="C121" s="183"/>
      <c r="D121" s="23" t="s">
        <v>527</v>
      </c>
      <c r="E121" s="26"/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</row>
    <row r="122" spans="1:29" ht="56.25">
      <c r="A122" s="215"/>
      <c r="B122" s="186"/>
      <c r="C122" s="183"/>
      <c r="D122" s="24" t="s">
        <v>528</v>
      </c>
      <c r="E122" s="26"/>
      <c r="F122" s="30">
        <v>128404.16</v>
      </c>
      <c r="G122" s="30">
        <v>128404.16</v>
      </c>
      <c r="H122" s="30">
        <v>188475.02</v>
      </c>
      <c r="I122" s="30">
        <v>132005.41</v>
      </c>
      <c r="J122" s="108">
        <v>138818.06</v>
      </c>
      <c r="K122" s="108">
        <v>117344.94</v>
      </c>
      <c r="L122" s="108">
        <v>148910.46</v>
      </c>
      <c r="M122" s="108">
        <v>116820.4</v>
      </c>
      <c r="N122" s="109">
        <v>205961.44</v>
      </c>
      <c r="O122" s="109">
        <v>150999.29</v>
      </c>
      <c r="P122" s="109">
        <v>221227.14</v>
      </c>
      <c r="Q122" s="109">
        <v>458994.19</v>
      </c>
      <c r="R122" s="30">
        <v>136403.88</v>
      </c>
      <c r="S122" s="30">
        <v>136753.88</v>
      </c>
      <c r="T122" s="30">
        <v>277920.03999999998</v>
      </c>
      <c r="U122" s="30">
        <v>193792.96</v>
      </c>
      <c r="V122" s="96">
        <v>229519.63</v>
      </c>
      <c r="W122" s="96">
        <v>184672.67</v>
      </c>
      <c r="X122" s="96">
        <v>289875.46999999997</v>
      </c>
      <c r="Y122" s="96">
        <v>185333.13</v>
      </c>
      <c r="Z122" s="30">
        <v>486565.34</v>
      </c>
      <c r="AA122" s="30">
        <v>195627.91</v>
      </c>
      <c r="AB122" s="30">
        <v>319214.14</v>
      </c>
      <c r="AC122" s="30">
        <v>492802.97</v>
      </c>
    </row>
    <row r="123" spans="1:29" ht="56.25">
      <c r="A123" s="215"/>
      <c r="B123" s="186"/>
      <c r="C123" s="183"/>
      <c r="D123" s="23" t="s">
        <v>529</v>
      </c>
      <c r="E123" s="26"/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96">
        <v>0</v>
      </c>
      <c r="W123" s="96">
        <v>0</v>
      </c>
      <c r="X123" s="96">
        <v>0</v>
      </c>
      <c r="Y123" s="96">
        <v>0</v>
      </c>
      <c r="Z123" s="96">
        <v>0</v>
      </c>
      <c r="AA123" s="96">
        <v>0</v>
      </c>
      <c r="AB123" s="96">
        <v>0</v>
      </c>
      <c r="AC123" s="96">
        <v>0</v>
      </c>
    </row>
    <row r="124" spans="1:29" ht="56.25">
      <c r="A124" s="215"/>
      <c r="B124" s="186"/>
      <c r="C124" s="183"/>
      <c r="D124" s="23" t="s">
        <v>530</v>
      </c>
      <c r="E124" s="26"/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96">
        <v>0</v>
      </c>
      <c r="W124" s="96">
        <v>0</v>
      </c>
      <c r="X124" s="96">
        <v>0</v>
      </c>
      <c r="Y124" s="96">
        <v>0</v>
      </c>
      <c r="Z124" s="96">
        <v>0</v>
      </c>
      <c r="AA124" s="96">
        <v>0</v>
      </c>
      <c r="AB124" s="96">
        <v>0</v>
      </c>
      <c r="AC124" s="96">
        <v>0</v>
      </c>
    </row>
    <row r="125" spans="1:29" ht="67.5">
      <c r="A125" s="215"/>
      <c r="B125" s="186"/>
      <c r="C125" s="82"/>
      <c r="D125" s="23" t="s">
        <v>531</v>
      </c>
      <c r="E125" s="26"/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96">
        <v>0</v>
      </c>
      <c r="W125" s="96">
        <v>0</v>
      </c>
      <c r="X125" s="96">
        <v>0</v>
      </c>
      <c r="Y125" s="96">
        <v>0</v>
      </c>
      <c r="Z125" s="96">
        <v>0</v>
      </c>
      <c r="AA125" s="96">
        <v>0</v>
      </c>
      <c r="AB125" s="96">
        <v>0</v>
      </c>
      <c r="AC125" s="96">
        <v>0</v>
      </c>
    </row>
    <row r="126" spans="1:29" ht="56.25">
      <c r="A126" s="215"/>
      <c r="B126" s="186"/>
      <c r="C126" s="82"/>
      <c r="D126" s="24" t="s">
        <v>532</v>
      </c>
      <c r="E126" s="26"/>
      <c r="F126" s="30">
        <v>0</v>
      </c>
      <c r="G126" s="30">
        <v>0</v>
      </c>
      <c r="H126" s="30">
        <v>0</v>
      </c>
      <c r="I126" s="30">
        <v>0</v>
      </c>
      <c r="J126" s="108">
        <v>0</v>
      </c>
      <c r="K126" s="108">
        <v>0</v>
      </c>
      <c r="L126" s="108">
        <v>0</v>
      </c>
      <c r="M126" s="108">
        <v>1279.2</v>
      </c>
      <c r="N126" s="109">
        <v>0</v>
      </c>
      <c r="O126" s="109">
        <v>106413.15</v>
      </c>
      <c r="P126" s="109">
        <v>203146.99</v>
      </c>
      <c r="Q126" s="109">
        <v>466452.02</v>
      </c>
      <c r="R126" s="30">
        <v>144702.63</v>
      </c>
      <c r="S126" s="30">
        <v>122700.48</v>
      </c>
      <c r="T126" s="30">
        <v>217908.13</v>
      </c>
      <c r="U126" s="30">
        <v>138057.93</v>
      </c>
      <c r="V126" s="96">
        <v>176557.93</v>
      </c>
      <c r="W126" s="96">
        <v>138057.93</v>
      </c>
      <c r="X126" s="96">
        <v>234886.8</v>
      </c>
      <c r="Y126" s="96">
        <v>138117.93</v>
      </c>
      <c r="Z126" s="30">
        <v>396750.07</v>
      </c>
      <c r="AA126" s="30">
        <v>138446.1</v>
      </c>
      <c r="AB126" s="30">
        <v>213539.98</v>
      </c>
      <c r="AC126" s="30">
        <v>368883.09</v>
      </c>
    </row>
    <row r="127" spans="1:29" ht="56.25">
      <c r="A127" s="215"/>
      <c r="B127" s="186"/>
      <c r="C127" s="82"/>
      <c r="D127" s="23" t="s">
        <v>533</v>
      </c>
      <c r="E127" s="26"/>
      <c r="F127" s="30"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</row>
    <row r="128" spans="1:29" ht="56.25">
      <c r="A128" s="215"/>
      <c r="B128" s="186"/>
      <c r="C128" s="82"/>
      <c r="D128" s="23" t="s">
        <v>534</v>
      </c>
      <c r="E128" s="26"/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96">
        <v>0</v>
      </c>
      <c r="W128" s="96">
        <v>0</v>
      </c>
      <c r="X128" s="96">
        <v>0</v>
      </c>
      <c r="Y128" s="96">
        <v>0</v>
      </c>
      <c r="Z128" s="96">
        <v>0</v>
      </c>
      <c r="AA128" s="96">
        <v>0</v>
      </c>
      <c r="AB128" s="96">
        <v>0</v>
      </c>
      <c r="AC128" s="96">
        <v>0</v>
      </c>
    </row>
    <row r="129" spans="1:29" ht="56.25">
      <c r="A129" s="215"/>
      <c r="B129" s="186"/>
      <c r="C129" s="82"/>
      <c r="D129" s="23" t="s">
        <v>535</v>
      </c>
      <c r="E129" s="26"/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>
        <v>0</v>
      </c>
      <c r="AC129" s="96">
        <v>0</v>
      </c>
    </row>
    <row r="130" spans="1:29" ht="67.5">
      <c r="A130" s="215"/>
      <c r="B130" s="186"/>
      <c r="C130" s="82"/>
      <c r="D130" s="24" t="s">
        <v>335</v>
      </c>
      <c r="E130" s="26"/>
      <c r="F130" s="30">
        <v>22908.17</v>
      </c>
      <c r="G130" s="30">
        <v>22908.17</v>
      </c>
      <c r="H130" s="30">
        <v>32361.38</v>
      </c>
      <c r="I130" s="30">
        <v>22908.17</v>
      </c>
      <c r="J130" s="108">
        <v>25222.37</v>
      </c>
      <c r="K130" s="108">
        <v>22908.17</v>
      </c>
      <c r="L130" s="108">
        <v>32233.8</v>
      </c>
      <c r="M130" s="108">
        <v>23494.47</v>
      </c>
      <c r="N130" s="109">
        <v>42362.13</v>
      </c>
      <c r="O130" s="109">
        <v>22908.17</v>
      </c>
      <c r="P130" s="109">
        <v>38908.17</v>
      </c>
      <c r="Q130" s="109">
        <v>115121.09</v>
      </c>
      <c r="R130" s="30">
        <v>23134.51</v>
      </c>
      <c r="S130" s="30">
        <v>23134.51</v>
      </c>
      <c r="T130" s="30">
        <v>42534.97</v>
      </c>
      <c r="U130" s="30">
        <v>27134.51</v>
      </c>
      <c r="V130" s="96">
        <v>34929.51</v>
      </c>
      <c r="W130" s="96">
        <v>27134.51</v>
      </c>
      <c r="X130" s="96">
        <v>56023.83</v>
      </c>
      <c r="Y130" s="96">
        <v>34425.160000000003</v>
      </c>
      <c r="Z130" s="30">
        <v>378425.12</v>
      </c>
      <c r="AA130" s="30">
        <v>34425.160000000003</v>
      </c>
      <c r="AB130" s="30">
        <v>53318.31</v>
      </c>
      <c r="AC130" s="30">
        <v>97973.98</v>
      </c>
    </row>
    <row r="131" spans="1:29" ht="67.5">
      <c r="A131" s="215"/>
      <c r="B131" s="186"/>
      <c r="C131" s="82"/>
      <c r="D131" s="23" t="s">
        <v>405</v>
      </c>
      <c r="E131" s="26"/>
      <c r="F131" s="30"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</row>
    <row r="132" spans="1:29" ht="67.5">
      <c r="A132" s="215"/>
      <c r="B132" s="186"/>
      <c r="C132" s="82"/>
      <c r="D132" s="23" t="s">
        <v>536</v>
      </c>
      <c r="E132" s="26"/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</row>
    <row r="133" spans="1:29" ht="67.5">
      <c r="A133" s="215"/>
      <c r="B133" s="186"/>
      <c r="C133" s="82"/>
      <c r="D133" s="23" t="s">
        <v>537</v>
      </c>
      <c r="E133" s="26"/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96">
        <v>0</v>
      </c>
      <c r="W133" s="96">
        <v>0</v>
      </c>
      <c r="X133" s="96">
        <v>0</v>
      </c>
      <c r="Y133" s="96">
        <v>0</v>
      </c>
      <c r="Z133" s="96">
        <v>0</v>
      </c>
      <c r="AA133" s="96">
        <v>0</v>
      </c>
      <c r="AB133" s="96">
        <v>0</v>
      </c>
      <c r="AC133" s="96">
        <v>0</v>
      </c>
    </row>
    <row r="134" spans="1:29" ht="45">
      <c r="A134" s="215"/>
      <c r="B134" s="186"/>
      <c r="C134" s="82"/>
      <c r="D134" s="24" t="s">
        <v>336</v>
      </c>
      <c r="E134" s="26"/>
      <c r="F134" s="30">
        <v>0</v>
      </c>
      <c r="G134" s="30">
        <v>562846.35</v>
      </c>
      <c r="H134" s="30">
        <v>1163857.18</v>
      </c>
      <c r="I134" s="30">
        <v>687158.14</v>
      </c>
      <c r="J134" s="108">
        <v>841283.48</v>
      </c>
      <c r="K134" s="108">
        <v>691246.82</v>
      </c>
      <c r="L134" s="108">
        <v>1226409.25</v>
      </c>
      <c r="M134" s="108">
        <v>859877.17</v>
      </c>
      <c r="N134" s="109">
        <v>1278869.05</v>
      </c>
      <c r="O134" s="109">
        <v>699157.15</v>
      </c>
      <c r="P134" s="109">
        <v>1120657.6599999999</v>
      </c>
      <c r="Q134" s="109">
        <v>2220044.87</v>
      </c>
      <c r="R134" s="30">
        <v>702655.65</v>
      </c>
      <c r="S134" s="30">
        <v>714676.24</v>
      </c>
      <c r="T134" s="30">
        <v>1323753.3600000001</v>
      </c>
      <c r="U134" s="30">
        <v>787273.38</v>
      </c>
      <c r="V134" s="96">
        <v>951644.77</v>
      </c>
      <c r="W134" s="96">
        <v>748127.94</v>
      </c>
      <c r="X134" s="96">
        <v>1291865.8600000001</v>
      </c>
      <c r="Y134" s="96">
        <v>766129.88</v>
      </c>
      <c r="Z134" s="30">
        <v>1303766.69</v>
      </c>
      <c r="AA134" s="30">
        <v>819943.91</v>
      </c>
      <c r="AB134" s="30">
        <v>1236600.22</v>
      </c>
      <c r="AC134" s="30">
        <v>2352215.42</v>
      </c>
    </row>
    <row r="135" spans="1:29" ht="45">
      <c r="A135" s="215"/>
      <c r="B135" s="186"/>
      <c r="C135" s="82"/>
      <c r="D135" s="23" t="s">
        <v>538</v>
      </c>
      <c r="E135" s="26"/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96">
        <v>0</v>
      </c>
      <c r="W135" s="96">
        <v>0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</row>
    <row r="136" spans="1:29" ht="45">
      <c r="A136" s="215"/>
      <c r="B136" s="186"/>
      <c r="C136" s="82"/>
      <c r="D136" s="23" t="s">
        <v>407</v>
      </c>
      <c r="E136" s="26"/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96">
        <v>0</v>
      </c>
      <c r="W136" s="96">
        <v>0</v>
      </c>
      <c r="X136" s="96">
        <v>0</v>
      </c>
      <c r="Y136" s="96">
        <v>0</v>
      </c>
      <c r="Z136" s="96">
        <v>0</v>
      </c>
      <c r="AA136" s="96">
        <v>0</v>
      </c>
      <c r="AB136" s="96">
        <v>0</v>
      </c>
      <c r="AC136" s="96">
        <v>0</v>
      </c>
    </row>
    <row r="137" spans="1:29" ht="45">
      <c r="A137" s="215"/>
      <c r="B137" s="186"/>
      <c r="C137" s="82"/>
      <c r="D137" s="23" t="s">
        <v>539</v>
      </c>
      <c r="E137" s="26"/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96">
        <v>0</v>
      </c>
      <c r="W137" s="96">
        <v>0</v>
      </c>
      <c r="X137" s="96">
        <v>0</v>
      </c>
      <c r="Y137" s="96">
        <v>0</v>
      </c>
      <c r="Z137" s="96">
        <v>0</v>
      </c>
      <c r="AA137" s="96">
        <v>0</v>
      </c>
      <c r="AB137" s="96">
        <v>0</v>
      </c>
      <c r="AC137" s="96">
        <v>0</v>
      </c>
    </row>
    <row r="138" spans="1:29" ht="56.25">
      <c r="A138" s="215"/>
      <c r="B138" s="186"/>
      <c r="C138" s="91"/>
      <c r="D138" s="24" t="s">
        <v>337</v>
      </c>
      <c r="E138" s="26"/>
      <c r="F138" s="30">
        <v>108327.03</v>
      </c>
      <c r="G138" s="30">
        <v>159486.06</v>
      </c>
      <c r="H138" s="30">
        <v>236203.15</v>
      </c>
      <c r="I138" s="30">
        <v>147008.48000000001</v>
      </c>
      <c r="J138" s="108">
        <v>168610.9</v>
      </c>
      <c r="K138" s="108">
        <v>135823.32</v>
      </c>
      <c r="L138" s="108">
        <v>192499.15</v>
      </c>
      <c r="M138" s="108">
        <v>132943.51999999999</v>
      </c>
      <c r="N138" s="109">
        <v>327072.34999999998</v>
      </c>
      <c r="O138" s="109">
        <v>234053.12</v>
      </c>
      <c r="P138" s="109">
        <v>433043.41</v>
      </c>
      <c r="Q138" s="109">
        <v>873615.37</v>
      </c>
      <c r="R138" s="30">
        <v>283334.32</v>
      </c>
      <c r="S138" s="30">
        <v>294658.23</v>
      </c>
      <c r="T138" s="30">
        <v>546845.19999999995</v>
      </c>
      <c r="U138" s="30">
        <v>374104.09</v>
      </c>
      <c r="V138" s="96">
        <v>450914.25</v>
      </c>
      <c r="W138" s="96">
        <v>422989.45</v>
      </c>
      <c r="X138" s="96">
        <v>629170.34</v>
      </c>
      <c r="Y138" s="96">
        <v>442345.84</v>
      </c>
      <c r="Z138" s="30">
        <v>1028650.57</v>
      </c>
      <c r="AA138" s="30">
        <v>453297.99</v>
      </c>
      <c r="AB138" s="30">
        <v>691009.69</v>
      </c>
      <c r="AC138" s="30">
        <v>1186338.08</v>
      </c>
    </row>
    <row r="139" spans="1:29" ht="45">
      <c r="A139" s="215"/>
      <c r="B139" s="186"/>
      <c r="C139" s="91"/>
      <c r="D139" s="23" t="s">
        <v>408</v>
      </c>
      <c r="E139" s="26"/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96">
        <v>0</v>
      </c>
      <c r="W139" s="96">
        <v>0</v>
      </c>
      <c r="X139" s="96">
        <v>0</v>
      </c>
      <c r="Y139" s="96">
        <v>0</v>
      </c>
      <c r="Z139" s="96">
        <v>0</v>
      </c>
      <c r="AA139" s="96">
        <v>0</v>
      </c>
      <c r="AB139" s="96">
        <v>0</v>
      </c>
      <c r="AC139" s="96">
        <v>0</v>
      </c>
    </row>
    <row r="140" spans="1:29" ht="45">
      <c r="A140" s="215"/>
      <c r="B140" s="186"/>
      <c r="C140" s="91"/>
      <c r="D140" s="23" t="s">
        <v>409</v>
      </c>
      <c r="E140" s="26"/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0</v>
      </c>
      <c r="U140" s="30">
        <v>0</v>
      </c>
      <c r="V140" s="96">
        <v>0</v>
      </c>
      <c r="W140" s="96">
        <v>0</v>
      </c>
      <c r="X140" s="96">
        <v>0</v>
      </c>
      <c r="Y140" s="96">
        <v>0</v>
      </c>
      <c r="Z140" s="96">
        <v>0</v>
      </c>
      <c r="AA140" s="96">
        <v>0</v>
      </c>
      <c r="AB140" s="96">
        <v>0</v>
      </c>
      <c r="AC140" s="96">
        <v>0</v>
      </c>
    </row>
    <row r="141" spans="1:29" ht="56.25">
      <c r="A141" s="215"/>
      <c r="B141" s="186"/>
      <c r="C141" s="91"/>
      <c r="D141" s="23" t="s">
        <v>540</v>
      </c>
      <c r="E141" s="26"/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0</v>
      </c>
      <c r="T141" s="30">
        <v>0</v>
      </c>
      <c r="U141" s="30">
        <v>0</v>
      </c>
      <c r="V141" s="96">
        <v>0</v>
      </c>
      <c r="W141" s="96">
        <v>0</v>
      </c>
      <c r="X141" s="96">
        <v>0</v>
      </c>
      <c r="Y141" s="96">
        <v>0</v>
      </c>
      <c r="Z141" s="96">
        <v>0</v>
      </c>
      <c r="AA141" s="96">
        <v>0</v>
      </c>
      <c r="AB141" s="96">
        <v>0</v>
      </c>
      <c r="AC141" s="96">
        <v>0</v>
      </c>
    </row>
    <row r="142" spans="1:29" ht="56.25">
      <c r="A142" s="215"/>
      <c r="B142" s="186"/>
      <c r="C142" s="91"/>
      <c r="D142" s="24" t="s">
        <v>605</v>
      </c>
      <c r="E142" s="26"/>
      <c r="F142" s="30"/>
      <c r="G142" s="30"/>
      <c r="H142" s="30"/>
      <c r="I142" s="30"/>
      <c r="J142" s="108"/>
      <c r="K142" s="108"/>
      <c r="L142" s="108"/>
      <c r="M142" s="108"/>
      <c r="N142" s="109"/>
      <c r="O142" s="109"/>
      <c r="P142" s="109"/>
      <c r="Q142" s="109"/>
      <c r="R142" s="30">
        <v>78554.070000000007</v>
      </c>
      <c r="S142" s="30">
        <v>72252.75</v>
      </c>
      <c r="T142" s="30">
        <v>131962.70000000001</v>
      </c>
      <c r="U142" s="30">
        <v>82041.570000000007</v>
      </c>
      <c r="V142" s="96">
        <v>99541.57</v>
      </c>
      <c r="W142" s="96">
        <v>87071.57</v>
      </c>
      <c r="X142" s="96">
        <v>141562.70000000001</v>
      </c>
      <c r="Y142" s="96">
        <v>82041.570000000007</v>
      </c>
      <c r="Z142" s="30">
        <v>139632.70000000001</v>
      </c>
      <c r="AA142" s="30">
        <v>122333.06</v>
      </c>
      <c r="AB142" s="30">
        <v>249023.86</v>
      </c>
      <c r="AC142" s="30">
        <v>487609.19</v>
      </c>
    </row>
    <row r="143" spans="1:29" ht="67.5">
      <c r="A143" s="215"/>
      <c r="B143" s="186"/>
      <c r="C143" s="91"/>
      <c r="D143" s="23" t="s">
        <v>606</v>
      </c>
      <c r="E143" s="26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>
        <v>0</v>
      </c>
      <c r="S143" s="30">
        <v>0</v>
      </c>
      <c r="T143" s="30">
        <v>0</v>
      </c>
      <c r="U143" s="30">
        <v>0</v>
      </c>
      <c r="V143" s="96">
        <v>0</v>
      </c>
      <c r="W143" s="96">
        <v>0</v>
      </c>
      <c r="X143" s="96">
        <v>0</v>
      </c>
      <c r="Y143" s="96">
        <v>0</v>
      </c>
      <c r="Z143" s="96">
        <v>0</v>
      </c>
      <c r="AA143" s="96">
        <v>0</v>
      </c>
      <c r="AB143" s="96">
        <v>0</v>
      </c>
      <c r="AC143" s="96">
        <v>0</v>
      </c>
    </row>
    <row r="144" spans="1:29" ht="56.25">
      <c r="A144" s="215"/>
      <c r="B144" s="186"/>
      <c r="C144" s="91"/>
      <c r="D144" s="23" t="s">
        <v>608</v>
      </c>
      <c r="E144" s="26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>
        <v>0</v>
      </c>
      <c r="S144" s="30">
        <v>0</v>
      </c>
      <c r="T144" s="30">
        <v>0</v>
      </c>
      <c r="U144" s="30">
        <v>0</v>
      </c>
      <c r="V144" s="96">
        <v>0</v>
      </c>
      <c r="W144" s="96">
        <v>0</v>
      </c>
      <c r="X144" s="96">
        <v>0</v>
      </c>
      <c r="Y144" s="96">
        <v>0</v>
      </c>
      <c r="Z144" s="96">
        <v>0</v>
      </c>
      <c r="AA144" s="96">
        <v>0</v>
      </c>
      <c r="AB144" s="96">
        <v>0</v>
      </c>
      <c r="AC144" s="96">
        <v>0</v>
      </c>
    </row>
    <row r="145" spans="1:29" ht="56.25">
      <c r="A145" s="215"/>
      <c r="B145" s="186"/>
      <c r="C145" s="91"/>
      <c r="D145" s="23" t="s">
        <v>607</v>
      </c>
      <c r="E145" s="26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>
        <v>0</v>
      </c>
      <c r="S145" s="30">
        <v>0</v>
      </c>
      <c r="T145" s="30">
        <v>0</v>
      </c>
      <c r="U145" s="30">
        <v>0</v>
      </c>
      <c r="V145" s="96">
        <v>0</v>
      </c>
      <c r="W145" s="96">
        <v>0</v>
      </c>
      <c r="X145" s="96">
        <v>0</v>
      </c>
      <c r="Y145" s="96">
        <v>0</v>
      </c>
      <c r="Z145" s="96">
        <v>0</v>
      </c>
      <c r="AA145" s="96">
        <v>0</v>
      </c>
      <c r="AB145" s="96">
        <v>0</v>
      </c>
      <c r="AC145" s="96">
        <v>0</v>
      </c>
    </row>
    <row r="146" spans="1:29" ht="45">
      <c r="A146" s="216"/>
      <c r="B146" s="186"/>
      <c r="C146" s="82"/>
      <c r="D146" s="24" t="s">
        <v>610</v>
      </c>
      <c r="E146" s="26"/>
      <c r="F146" s="30"/>
      <c r="G146" s="30"/>
      <c r="H146" s="30"/>
      <c r="I146" s="30"/>
      <c r="J146" s="108"/>
      <c r="K146" s="108"/>
      <c r="L146" s="108"/>
      <c r="M146" s="108"/>
      <c r="N146" s="109"/>
      <c r="O146" s="109"/>
      <c r="P146" s="109"/>
      <c r="Q146" s="109"/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30">
        <v>0</v>
      </c>
      <c r="X146" s="30">
        <v>0</v>
      </c>
      <c r="Y146" s="30">
        <v>0</v>
      </c>
      <c r="Z146" s="30">
        <v>0</v>
      </c>
      <c r="AA146" s="30">
        <v>117729.27</v>
      </c>
      <c r="AB146" s="30">
        <v>172055.7</v>
      </c>
      <c r="AC146" s="30">
        <v>367842.72</v>
      </c>
    </row>
    <row r="147" spans="1:29" ht="45">
      <c r="A147" s="87"/>
      <c r="B147" s="186"/>
      <c r="C147" s="82"/>
      <c r="D147" s="23" t="s">
        <v>611</v>
      </c>
      <c r="E147" s="26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>
        <v>0</v>
      </c>
      <c r="S147" s="30">
        <v>0</v>
      </c>
      <c r="T147" s="30">
        <v>0</v>
      </c>
      <c r="U147" s="30">
        <v>0</v>
      </c>
      <c r="V147" s="96">
        <v>0</v>
      </c>
      <c r="W147" s="96">
        <v>0</v>
      </c>
      <c r="X147" s="96">
        <v>0</v>
      </c>
      <c r="Y147" s="96">
        <v>0</v>
      </c>
      <c r="Z147" s="96">
        <v>0</v>
      </c>
      <c r="AA147" s="96">
        <v>0</v>
      </c>
      <c r="AB147" s="96">
        <v>0</v>
      </c>
      <c r="AC147" s="96">
        <v>0</v>
      </c>
    </row>
    <row r="148" spans="1:29" ht="45">
      <c r="A148" s="87"/>
      <c r="B148" s="186"/>
      <c r="C148" s="82"/>
      <c r="D148" s="23" t="s">
        <v>612</v>
      </c>
      <c r="E148" s="26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>
        <v>0</v>
      </c>
      <c r="S148" s="30">
        <v>0</v>
      </c>
      <c r="T148" s="30">
        <v>0</v>
      </c>
      <c r="U148" s="30">
        <v>0</v>
      </c>
      <c r="V148" s="96">
        <v>0</v>
      </c>
      <c r="W148" s="96">
        <v>0</v>
      </c>
      <c r="X148" s="96">
        <v>0</v>
      </c>
      <c r="Y148" s="96">
        <v>0</v>
      </c>
      <c r="Z148" s="96">
        <v>0</v>
      </c>
      <c r="AA148" s="96">
        <v>0</v>
      </c>
      <c r="AB148" s="96">
        <v>0</v>
      </c>
      <c r="AC148" s="96">
        <v>0</v>
      </c>
    </row>
    <row r="149" spans="1:29" ht="56.25">
      <c r="A149" s="87"/>
      <c r="B149" s="186"/>
      <c r="C149" s="82"/>
      <c r="D149" s="23" t="s">
        <v>613</v>
      </c>
      <c r="E149" s="26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>
        <v>0</v>
      </c>
      <c r="S149" s="30">
        <v>0</v>
      </c>
      <c r="T149" s="30">
        <v>0</v>
      </c>
      <c r="U149" s="30">
        <v>0</v>
      </c>
      <c r="V149" s="96">
        <v>0</v>
      </c>
      <c r="W149" s="96">
        <v>0</v>
      </c>
      <c r="X149" s="96">
        <v>0</v>
      </c>
      <c r="Y149" s="96">
        <v>0</v>
      </c>
      <c r="Z149" s="96">
        <v>0</v>
      </c>
      <c r="AA149" s="96">
        <v>0</v>
      </c>
      <c r="AB149" s="96">
        <v>0</v>
      </c>
      <c r="AC149" s="96">
        <v>0</v>
      </c>
    </row>
    <row r="150" spans="1:29" s="2" customFormat="1" ht="56.25" customHeight="1">
      <c r="A150" s="211" t="s">
        <v>169</v>
      </c>
      <c r="B150" s="186"/>
      <c r="C150" s="182" t="s">
        <v>64</v>
      </c>
      <c r="D150" s="24" t="s">
        <v>138</v>
      </c>
      <c r="E150" s="25"/>
      <c r="F150" s="30">
        <v>1173898.6399999999</v>
      </c>
      <c r="G150" s="30">
        <v>1289411.7</v>
      </c>
      <c r="H150" s="30">
        <v>1673177.83</v>
      </c>
      <c r="I150" s="30">
        <v>1231188.44</v>
      </c>
      <c r="J150" s="108">
        <v>1525068.12</v>
      </c>
      <c r="K150" s="108">
        <v>1251137.97</v>
      </c>
      <c r="L150" s="108">
        <v>1672568.77</v>
      </c>
      <c r="M150" s="108">
        <v>1351945.73</v>
      </c>
      <c r="N150" s="109">
        <v>2261010.79</v>
      </c>
      <c r="O150" s="109">
        <v>1286965.98</v>
      </c>
      <c r="P150" s="109">
        <v>1934997.84</v>
      </c>
      <c r="Q150" s="109">
        <v>3856809.39</v>
      </c>
      <c r="R150" s="30">
        <v>1213000.04</v>
      </c>
      <c r="S150" s="30">
        <v>1237535.82</v>
      </c>
      <c r="T150" s="30">
        <v>2182269.77</v>
      </c>
      <c r="U150" s="30">
        <v>1392023.27</v>
      </c>
      <c r="V150" s="96">
        <v>1725369.46</v>
      </c>
      <c r="W150" s="96">
        <v>1433251.22</v>
      </c>
      <c r="X150" s="96">
        <v>2360151.36</v>
      </c>
      <c r="Y150" s="96">
        <v>1466944.67</v>
      </c>
      <c r="Z150" s="30">
        <v>4715359.16</v>
      </c>
      <c r="AA150" s="30">
        <v>1429000.91</v>
      </c>
      <c r="AB150" s="30">
        <v>2107016.09</v>
      </c>
      <c r="AC150" s="30">
        <v>4094777.98</v>
      </c>
    </row>
    <row r="151" spans="1:29" ht="56.25">
      <c r="A151" s="212"/>
      <c r="B151" s="186"/>
      <c r="C151" s="183"/>
      <c r="D151" s="23" t="s">
        <v>541</v>
      </c>
      <c r="E151" s="26"/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96">
        <v>0</v>
      </c>
      <c r="W151" s="96">
        <v>0</v>
      </c>
      <c r="X151" s="96">
        <v>0</v>
      </c>
      <c r="Y151" s="96">
        <v>0</v>
      </c>
      <c r="Z151" s="96">
        <v>0</v>
      </c>
      <c r="AA151" s="96">
        <v>0</v>
      </c>
      <c r="AB151" s="96">
        <v>0</v>
      </c>
      <c r="AC151" s="96">
        <v>0</v>
      </c>
    </row>
    <row r="152" spans="1:29" ht="56.25">
      <c r="A152" s="213"/>
      <c r="B152" s="186"/>
      <c r="C152" s="184"/>
      <c r="D152" s="23" t="s">
        <v>542</v>
      </c>
      <c r="E152" s="26"/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  <c r="R152" s="30">
        <v>0</v>
      </c>
      <c r="S152" s="30">
        <v>0</v>
      </c>
      <c r="T152" s="30">
        <v>0</v>
      </c>
      <c r="U152" s="30">
        <v>0</v>
      </c>
      <c r="V152" s="96">
        <v>0</v>
      </c>
      <c r="W152" s="96">
        <v>0</v>
      </c>
      <c r="X152" s="96">
        <v>0</v>
      </c>
      <c r="Y152" s="96">
        <v>0</v>
      </c>
      <c r="Z152" s="96">
        <v>0</v>
      </c>
      <c r="AA152" s="96">
        <v>0</v>
      </c>
      <c r="AB152" s="96">
        <v>0</v>
      </c>
      <c r="AC152" s="96">
        <v>0</v>
      </c>
    </row>
    <row r="153" spans="1:29" ht="67.5">
      <c r="A153" s="86"/>
      <c r="B153" s="186"/>
      <c r="C153" s="82"/>
      <c r="D153" s="23" t="s">
        <v>543</v>
      </c>
      <c r="E153" s="26"/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96">
        <v>0</v>
      </c>
      <c r="W153" s="96">
        <v>0</v>
      </c>
      <c r="X153" s="96">
        <v>0</v>
      </c>
      <c r="Y153" s="96">
        <v>0</v>
      </c>
      <c r="Z153" s="96">
        <v>0</v>
      </c>
      <c r="AA153" s="96">
        <v>0</v>
      </c>
      <c r="AB153" s="96">
        <v>0</v>
      </c>
      <c r="AC153" s="96">
        <v>0</v>
      </c>
    </row>
    <row r="154" spans="1:29" s="2" customFormat="1" ht="22.5" customHeight="1">
      <c r="A154" s="211" t="s">
        <v>170</v>
      </c>
      <c r="B154" s="186"/>
      <c r="C154" s="182" t="s">
        <v>141</v>
      </c>
      <c r="D154" s="24" t="s">
        <v>142</v>
      </c>
      <c r="E154" s="25"/>
      <c r="F154" s="30">
        <v>6027551.9500000002</v>
      </c>
      <c r="G154" s="30">
        <v>6202150.9000000004</v>
      </c>
      <c r="H154" s="30">
        <v>8683763.3499999996</v>
      </c>
      <c r="I154" s="30">
        <v>6210503.8799999999</v>
      </c>
      <c r="J154" s="108">
        <v>6886898.6900000004</v>
      </c>
      <c r="K154" s="108">
        <v>6290064.2199999997</v>
      </c>
      <c r="L154" s="108">
        <v>8930133.8900000006</v>
      </c>
      <c r="M154" s="108">
        <v>6972720.3899999997</v>
      </c>
      <c r="N154" s="109">
        <v>11841815.970000001</v>
      </c>
      <c r="O154" s="109">
        <v>6864334.1900000004</v>
      </c>
      <c r="P154" s="109">
        <v>10839224.84</v>
      </c>
      <c r="Q154" s="109">
        <v>20910820.41</v>
      </c>
      <c r="R154" s="30">
        <v>6190909</v>
      </c>
      <c r="S154" s="30">
        <v>6291366.8499999996</v>
      </c>
      <c r="T154" s="30">
        <v>11505773.91</v>
      </c>
      <c r="U154" s="30">
        <v>7690032.9100000001</v>
      </c>
      <c r="V154" s="96">
        <v>9824668.5399999991</v>
      </c>
      <c r="W154" s="96">
        <v>8201966.7800000003</v>
      </c>
      <c r="X154" s="96">
        <v>12958914.529999999</v>
      </c>
      <c r="Y154" s="96">
        <v>8236108.4800000004</v>
      </c>
      <c r="Z154" s="30">
        <v>15098869.210000001</v>
      </c>
      <c r="AA154" s="30">
        <v>8237717.4900000002</v>
      </c>
      <c r="AB154" s="30">
        <v>12875405.98</v>
      </c>
      <c r="AC154" s="30">
        <v>23346832.440000001</v>
      </c>
    </row>
    <row r="155" spans="1:29" ht="33.75">
      <c r="A155" s="212"/>
      <c r="B155" s="186"/>
      <c r="C155" s="183"/>
      <c r="D155" s="23" t="s">
        <v>544</v>
      </c>
      <c r="E155" s="26"/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96">
        <v>0</v>
      </c>
      <c r="W155" s="96">
        <v>0</v>
      </c>
      <c r="X155" s="96">
        <v>0</v>
      </c>
      <c r="Y155" s="96">
        <v>0</v>
      </c>
      <c r="Z155" s="96">
        <v>0</v>
      </c>
      <c r="AA155" s="96">
        <v>0</v>
      </c>
      <c r="AB155" s="96">
        <v>0</v>
      </c>
      <c r="AC155" s="96">
        <v>0</v>
      </c>
    </row>
    <row r="156" spans="1:29" ht="33.75">
      <c r="A156" s="213"/>
      <c r="B156" s="187"/>
      <c r="C156" s="184"/>
      <c r="D156" s="23" t="s">
        <v>545</v>
      </c>
      <c r="E156" s="26"/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96">
        <v>0</v>
      </c>
      <c r="W156" s="96">
        <v>0</v>
      </c>
      <c r="X156" s="96">
        <v>0</v>
      </c>
      <c r="Y156" s="96">
        <v>0</v>
      </c>
      <c r="Z156" s="96">
        <v>0</v>
      </c>
      <c r="AA156" s="96">
        <v>0</v>
      </c>
      <c r="AB156" s="96">
        <v>0</v>
      </c>
      <c r="AC156" s="96">
        <v>0</v>
      </c>
    </row>
    <row r="157" spans="1:29" ht="33.75">
      <c r="A157" s="86"/>
      <c r="B157" s="83"/>
      <c r="C157" s="82"/>
      <c r="D157" s="23" t="s">
        <v>546</v>
      </c>
      <c r="E157" s="26"/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96">
        <v>0</v>
      </c>
      <c r="W157" s="96">
        <v>0</v>
      </c>
      <c r="X157" s="96">
        <v>0</v>
      </c>
      <c r="Y157" s="96">
        <v>0</v>
      </c>
      <c r="Z157" s="96">
        <v>0</v>
      </c>
      <c r="AA157" s="96">
        <v>0</v>
      </c>
      <c r="AB157" s="96">
        <v>0</v>
      </c>
      <c r="AC157" s="96">
        <v>0</v>
      </c>
    </row>
    <row r="158" spans="1:29" s="2" customFormat="1" ht="33.75" customHeight="1">
      <c r="A158" s="211" t="s">
        <v>171</v>
      </c>
      <c r="B158" s="185">
        <v>12</v>
      </c>
      <c r="C158" s="182" t="s">
        <v>40</v>
      </c>
      <c r="D158" s="24" t="s">
        <v>147</v>
      </c>
      <c r="E158" s="25"/>
      <c r="F158" s="30">
        <v>284066.07</v>
      </c>
      <c r="G158" s="30">
        <v>284381.07</v>
      </c>
      <c r="H158" s="30">
        <v>404448.66</v>
      </c>
      <c r="I158" s="30">
        <v>285096.89</v>
      </c>
      <c r="J158" s="108">
        <v>311619.87</v>
      </c>
      <c r="K158" s="108">
        <v>287375.07</v>
      </c>
      <c r="L158" s="108">
        <v>402480.08</v>
      </c>
      <c r="M158" s="108">
        <v>285650.07</v>
      </c>
      <c r="N158" s="109">
        <v>534197.41</v>
      </c>
      <c r="O158" s="109">
        <v>289099.08</v>
      </c>
      <c r="P158" s="109">
        <v>412826.69</v>
      </c>
      <c r="Q158" s="109">
        <v>863434.87</v>
      </c>
      <c r="R158" s="30">
        <v>278127.88</v>
      </c>
      <c r="S158" s="30">
        <v>278127.88</v>
      </c>
      <c r="T158" s="30">
        <v>516354.31</v>
      </c>
      <c r="U158" s="30">
        <v>312127.88</v>
      </c>
      <c r="V158" s="96">
        <v>349214.89</v>
      </c>
      <c r="W158" s="96">
        <v>296810.43</v>
      </c>
      <c r="X158" s="96">
        <v>514744.12</v>
      </c>
      <c r="Y158" s="96">
        <v>322821.64</v>
      </c>
      <c r="Z158" s="30">
        <v>668779</v>
      </c>
      <c r="AA158" s="30">
        <v>288353.49</v>
      </c>
      <c r="AB158" s="30">
        <v>414143.97</v>
      </c>
      <c r="AC158" s="30">
        <v>838318.54</v>
      </c>
    </row>
    <row r="159" spans="1:29" ht="56.25">
      <c r="A159" s="212"/>
      <c r="B159" s="186"/>
      <c r="C159" s="183"/>
      <c r="D159" s="23" t="s">
        <v>148</v>
      </c>
      <c r="E159" s="26"/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96">
        <v>0</v>
      </c>
      <c r="W159" s="96">
        <v>0</v>
      </c>
      <c r="X159" s="96">
        <v>0</v>
      </c>
      <c r="Y159" s="96">
        <v>0</v>
      </c>
      <c r="Z159" s="96">
        <v>0</v>
      </c>
      <c r="AA159" s="96">
        <v>0</v>
      </c>
      <c r="AB159" s="96">
        <v>0</v>
      </c>
      <c r="AC159" s="96">
        <v>0</v>
      </c>
    </row>
    <row r="160" spans="1:29" ht="78.75">
      <c r="A160" s="212"/>
      <c r="B160" s="186"/>
      <c r="C160" s="183"/>
      <c r="D160" s="23" t="s">
        <v>149</v>
      </c>
      <c r="E160" s="26"/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96">
        <v>0</v>
      </c>
      <c r="W160" s="96">
        <v>0</v>
      </c>
      <c r="X160" s="96">
        <v>0</v>
      </c>
      <c r="Y160" s="96">
        <v>0</v>
      </c>
      <c r="Z160" s="96">
        <v>0</v>
      </c>
      <c r="AA160" s="96">
        <v>0</v>
      </c>
      <c r="AB160" s="96">
        <v>0</v>
      </c>
      <c r="AC160" s="96">
        <v>0</v>
      </c>
    </row>
    <row r="161" spans="1:29" ht="56.25">
      <c r="A161" s="213"/>
      <c r="B161" s="187"/>
      <c r="C161" s="184"/>
      <c r="D161" s="23" t="s">
        <v>150</v>
      </c>
      <c r="E161" s="26"/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96">
        <v>0</v>
      </c>
      <c r="W161" s="96">
        <v>0</v>
      </c>
      <c r="X161" s="96">
        <v>0</v>
      </c>
      <c r="Y161" s="96">
        <v>0</v>
      </c>
      <c r="Z161" s="96">
        <v>0</v>
      </c>
      <c r="AA161" s="96">
        <v>0</v>
      </c>
      <c r="AB161" s="96">
        <v>0</v>
      </c>
      <c r="AC161" s="96">
        <v>0</v>
      </c>
    </row>
    <row r="162" spans="1:29" s="2" customFormat="1" ht="22.5" customHeight="1">
      <c r="A162" s="214" t="s">
        <v>172</v>
      </c>
      <c r="B162" s="185">
        <v>13</v>
      </c>
      <c r="C162" s="182" t="s">
        <v>146</v>
      </c>
      <c r="D162" s="69" t="s">
        <v>152</v>
      </c>
      <c r="E162" s="25"/>
      <c r="F162" s="30">
        <v>2910198.31</v>
      </c>
      <c r="G162" s="30">
        <v>3099621.09</v>
      </c>
      <c r="H162" s="30">
        <v>4260742.99</v>
      </c>
      <c r="I162" s="30">
        <v>3161193.2</v>
      </c>
      <c r="J162" s="108">
        <v>3567603.32</v>
      </c>
      <c r="K162" s="108">
        <v>3569776.13</v>
      </c>
      <c r="L162" s="108">
        <v>4568158.37</v>
      </c>
      <c r="M162" s="108">
        <v>3975373.68</v>
      </c>
      <c r="N162" s="109">
        <v>5816172.4299999997</v>
      </c>
      <c r="O162" s="109">
        <v>6316293.5599999996</v>
      </c>
      <c r="P162" s="109">
        <v>7032447.9000000004</v>
      </c>
      <c r="Q162" s="109">
        <v>11940917.5</v>
      </c>
      <c r="R162" s="30">
        <v>2996098.81</v>
      </c>
      <c r="S162" s="30">
        <v>3102469.65</v>
      </c>
      <c r="T162" s="30">
        <v>6770403.0800000001</v>
      </c>
      <c r="U162" s="30">
        <v>5266841.6500000004</v>
      </c>
      <c r="V162" s="96">
        <v>6179732.7199999997</v>
      </c>
      <c r="W162" s="96">
        <v>6011154.5899999999</v>
      </c>
      <c r="X162" s="96">
        <v>8208474.7000000002</v>
      </c>
      <c r="Y162" s="96">
        <v>5828416.4500000002</v>
      </c>
      <c r="Z162" s="30">
        <v>21941649.690000001</v>
      </c>
      <c r="AA162" s="30">
        <v>5664757.5199999996</v>
      </c>
      <c r="AB162" s="30">
        <v>9608314.9700000007</v>
      </c>
      <c r="AC162" s="30">
        <v>16052498.060000001</v>
      </c>
    </row>
    <row r="163" spans="1:29" ht="45">
      <c r="A163" s="215"/>
      <c r="B163" s="186"/>
      <c r="C163" s="183"/>
      <c r="D163" s="70" t="s">
        <v>153</v>
      </c>
      <c r="E163" s="26"/>
      <c r="F163" s="30"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96">
        <v>0</v>
      </c>
      <c r="W163" s="96">
        <v>0</v>
      </c>
      <c r="X163" s="96">
        <v>0</v>
      </c>
      <c r="Y163" s="96">
        <v>0</v>
      </c>
      <c r="Z163" s="96">
        <v>0</v>
      </c>
      <c r="AA163" s="96">
        <v>0</v>
      </c>
      <c r="AB163" s="96">
        <v>0</v>
      </c>
      <c r="AC163" s="96">
        <v>0</v>
      </c>
    </row>
    <row r="164" spans="1:29" ht="33.75">
      <c r="A164" s="215"/>
      <c r="B164" s="186"/>
      <c r="C164" s="183"/>
      <c r="D164" s="69" t="s">
        <v>547</v>
      </c>
      <c r="E164" s="25"/>
      <c r="F164" s="30">
        <v>2401672.2599999998</v>
      </c>
      <c r="G164" s="30">
        <v>2400828.63</v>
      </c>
      <c r="H164" s="30">
        <v>3397088.66</v>
      </c>
      <c r="I164" s="30">
        <v>2475176.4500000002</v>
      </c>
      <c r="J164" s="108">
        <v>2753354</v>
      </c>
      <c r="K164" s="108">
        <v>2516536.2999999998</v>
      </c>
      <c r="L164" s="108">
        <v>3519886.11</v>
      </c>
      <c r="M164" s="108">
        <v>2594021.71</v>
      </c>
      <c r="N164" s="109">
        <v>4899360.37</v>
      </c>
      <c r="O164" s="109">
        <v>2744763.7</v>
      </c>
      <c r="P164" s="109">
        <v>8579817.6600000001</v>
      </c>
      <c r="Q164" s="109">
        <v>8815565.1899999995</v>
      </c>
      <c r="R164" s="30">
        <v>2759610.17</v>
      </c>
      <c r="S164" s="30">
        <v>2873480.84</v>
      </c>
      <c r="T164" s="30">
        <v>5515104.8300000001</v>
      </c>
      <c r="U164" s="30">
        <v>3557333.22</v>
      </c>
      <c r="V164" s="96">
        <v>4674675.62</v>
      </c>
      <c r="W164" s="96">
        <v>4066570.2400000002</v>
      </c>
      <c r="X164" s="96">
        <v>6569777.5700000003</v>
      </c>
      <c r="Y164" s="96">
        <v>4082274.06</v>
      </c>
      <c r="Z164" s="30">
        <v>6913179.5300000003</v>
      </c>
      <c r="AA164" s="30">
        <v>4128534.06</v>
      </c>
      <c r="AB164" s="30">
        <v>6529331.3799999999</v>
      </c>
      <c r="AC164" s="30">
        <v>12155540.720000001</v>
      </c>
    </row>
    <row r="165" spans="1:29" ht="56.25">
      <c r="A165" s="215"/>
      <c r="B165" s="186"/>
      <c r="C165" s="183"/>
      <c r="D165" s="70" t="s">
        <v>548</v>
      </c>
      <c r="E165" s="26"/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>
        <v>0</v>
      </c>
      <c r="V165" s="96">
        <v>0</v>
      </c>
      <c r="W165" s="96">
        <v>0</v>
      </c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</row>
    <row r="166" spans="1:29" s="2" customFormat="1" ht="33.75">
      <c r="A166" s="215"/>
      <c r="B166" s="186"/>
      <c r="C166" s="183"/>
      <c r="D166" s="69" t="s">
        <v>549</v>
      </c>
      <c r="E166" s="25"/>
      <c r="F166" s="30">
        <v>938513.61</v>
      </c>
      <c r="G166" s="30">
        <v>991776.89</v>
      </c>
      <c r="H166" s="30">
        <v>1352336.69</v>
      </c>
      <c r="I166" s="30">
        <v>1043404.9</v>
      </c>
      <c r="J166" s="108">
        <v>1137836.24</v>
      </c>
      <c r="K166" s="108">
        <v>1106507.03</v>
      </c>
      <c r="L166" s="108">
        <v>1412819.44</v>
      </c>
      <c r="M166" s="108">
        <v>1122389.49</v>
      </c>
      <c r="N166" s="109">
        <v>1842931.92</v>
      </c>
      <c r="O166" s="109">
        <v>1098769.03</v>
      </c>
      <c r="P166" s="109">
        <v>1586197.8</v>
      </c>
      <c r="Q166" s="109">
        <v>3196851.72</v>
      </c>
      <c r="R166" s="30">
        <v>1051543.79</v>
      </c>
      <c r="S166" s="30">
        <v>1128203.27</v>
      </c>
      <c r="T166" s="30">
        <v>2002077.27</v>
      </c>
      <c r="U166" s="30">
        <v>1341467.04</v>
      </c>
      <c r="V166" s="96">
        <v>1761338</v>
      </c>
      <c r="W166" s="96">
        <v>1526552.87</v>
      </c>
      <c r="X166" s="96">
        <v>2332834.7599999998</v>
      </c>
      <c r="Y166" s="96">
        <v>1464337.69</v>
      </c>
      <c r="Z166" s="30">
        <v>2602907.94</v>
      </c>
      <c r="AA166" s="30">
        <v>1532407.67</v>
      </c>
      <c r="AB166" s="30">
        <v>2106605.2599999998</v>
      </c>
      <c r="AC166" s="30">
        <v>3946290.94</v>
      </c>
    </row>
    <row r="167" spans="1:29" ht="56.25">
      <c r="A167" s="215"/>
      <c r="B167" s="186"/>
      <c r="C167" s="183"/>
      <c r="D167" s="70" t="s">
        <v>155</v>
      </c>
      <c r="E167" s="26"/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96">
        <v>0</v>
      </c>
      <c r="W167" s="96">
        <v>0</v>
      </c>
      <c r="X167" s="96">
        <v>0</v>
      </c>
      <c r="Y167" s="96">
        <v>0</v>
      </c>
      <c r="Z167" s="96">
        <v>0</v>
      </c>
      <c r="AA167" s="96">
        <v>0</v>
      </c>
      <c r="AB167" s="96">
        <v>0</v>
      </c>
      <c r="AC167" s="96">
        <v>0</v>
      </c>
    </row>
    <row r="168" spans="1:29" s="2" customFormat="1" ht="45">
      <c r="A168" s="215"/>
      <c r="B168" s="186"/>
      <c r="C168" s="183"/>
      <c r="D168" s="69" t="s">
        <v>156</v>
      </c>
      <c r="E168" s="25"/>
      <c r="F168" s="30">
        <v>380974.64</v>
      </c>
      <c r="G168" s="30">
        <v>1067889.6200000001</v>
      </c>
      <c r="H168" s="30">
        <v>863091.69</v>
      </c>
      <c r="I168" s="30">
        <v>1307877.6499999999</v>
      </c>
      <c r="J168" s="108">
        <v>784654.77</v>
      </c>
      <c r="K168" s="108">
        <v>711753.06</v>
      </c>
      <c r="L168" s="108">
        <v>871181.09</v>
      </c>
      <c r="M168" s="108">
        <v>724327.01</v>
      </c>
      <c r="N168" s="109">
        <v>1103221.07</v>
      </c>
      <c r="O168" s="109">
        <v>907086.66</v>
      </c>
      <c r="P168" s="109">
        <v>1421118.91</v>
      </c>
      <c r="Q168" s="109">
        <v>1869649.27</v>
      </c>
      <c r="R168" s="30">
        <v>496738.4</v>
      </c>
      <c r="S168" s="30">
        <v>631780.63</v>
      </c>
      <c r="T168" s="30">
        <v>984453.95</v>
      </c>
      <c r="U168" s="30">
        <v>679065.53</v>
      </c>
      <c r="V168" s="96">
        <v>834153.85</v>
      </c>
      <c r="W168" s="96">
        <v>809892.58</v>
      </c>
      <c r="X168" s="96">
        <v>1004934.14</v>
      </c>
      <c r="Y168" s="96">
        <v>711845.67</v>
      </c>
      <c r="Z168" s="30">
        <v>1165285.1200000001</v>
      </c>
      <c r="AA168" s="30">
        <v>742529.91</v>
      </c>
      <c r="AB168" s="30">
        <v>1076919.75</v>
      </c>
      <c r="AC168" s="30">
        <v>1811807.43</v>
      </c>
    </row>
    <row r="169" spans="1:29" ht="45">
      <c r="A169" s="215"/>
      <c r="B169" s="186"/>
      <c r="C169" s="183"/>
      <c r="D169" s="70" t="s">
        <v>157</v>
      </c>
      <c r="E169" s="26"/>
      <c r="F169" s="30"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96">
        <v>0</v>
      </c>
      <c r="W169" s="96">
        <v>0</v>
      </c>
      <c r="X169" s="96">
        <v>0</v>
      </c>
      <c r="Y169" s="96">
        <v>0</v>
      </c>
      <c r="Z169" s="96">
        <v>0</v>
      </c>
      <c r="AA169" s="96">
        <v>0</v>
      </c>
      <c r="AB169" s="96">
        <v>0</v>
      </c>
      <c r="AC169" s="96">
        <v>0</v>
      </c>
    </row>
    <row r="170" spans="1:29" ht="22.5">
      <c r="A170" s="215"/>
      <c r="B170" s="186"/>
      <c r="C170" s="183"/>
      <c r="D170" s="69" t="s">
        <v>158</v>
      </c>
      <c r="E170" s="25"/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0.01</v>
      </c>
      <c r="S170" s="30">
        <v>0.01</v>
      </c>
      <c r="T170" s="30">
        <v>0</v>
      </c>
      <c r="U170" s="30">
        <v>0</v>
      </c>
      <c r="V170" s="96">
        <v>0</v>
      </c>
      <c r="W170" s="96">
        <v>0</v>
      </c>
      <c r="X170" s="96">
        <v>0</v>
      </c>
      <c r="Y170" s="96">
        <v>0</v>
      </c>
      <c r="Z170" s="96">
        <v>0</v>
      </c>
      <c r="AA170" s="96">
        <v>0</v>
      </c>
      <c r="AB170" s="96">
        <v>0</v>
      </c>
      <c r="AC170" s="96">
        <v>0</v>
      </c>
    </row>
    <row r="171" spans="1:29" s="2" customFormat="1" ht="15.75">
      <c r="A171" s="215"/>
      <c r="B171" s="186"/>
      <c r="C171" s="183"/>
      <c r="D171" s="70" t="s">
        <v>550</v>
      </c>
      <c r="E171" s="26"/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0</v>
      </c>
      <c r="O171" s="30">
        <v>0</v>
      </c>
      <c r="P171" s="30">
        <v>0</v>
      </c>
      <c r="Q171" s="30">
        <v>0</v>
      </c>
      <c r="R171" s="30">
        <v>0</v>
      </c>
      <c r="S171" s="30">
        <v>0</v>
      </c>
      <c r="T171" s="30">
        <v>0</v>
      </c>
      <c r="U171" s="30">
        <v>0</v>
      </c>
      <c r="V171" s="96">
        <v>0</v>
      </c>
      <c r="W171" s="96">
        <v>0</v>
      </c>
      <c r="X171" s="96">
        <v>0</v>
      </c>
      <c r="Y171" s="96">
        <v>0</v>
      </c>
      <c r="Z171" s="96">
        <v>0</v>
      </c>
      <c r="AA171" s="96">
        <v>0</v>
      </c>
      <c r="AB171" s="96">
        <v>0</v>
      </c>
      <c r="AC171" s="96">
        <v>0</v>
      </c>
    </row>
    <row r="172" spans="1:29" ht="45">
      <c r="A172" s="215"/>
      <c r="B172" s="186"/>
      <c r="C172" s="183"/>
      <c r="D172" s="69" t="s">
        <v>338</v>
      </c>
      <c r="E172" s="26"/>
      <c r="F172" s="30">
        <v>17933.09</v>
      </c>
      <c r="G172" s="30">
        <v>17933.09</v>
      </c>
      <c r="H172" s="30">
        <v>29897.21</v>
      </c>
      <c r="I172" s="30">
        <v>17933.09</v>
      </c>
      <c r="J172" s="108">
        <v>21404.39</v>
      </c>
      <c r="K172" s="108">
        <v>17933.09</v>
      </c>
      <c r="L172" s="108">
        <v>29757.21</v>
      </c>
      <c r="M172" s="108">
        <v>19798.59</v>
      </c>
      <c r="N172" s="109">
        <v>43448.98</v>
      </c>
      <c r="O172" s="109">
        <v>17933.09</v>
      </c>
      <c r="P172" s="109">
        <v>41933.089999999997</v>
      </c>
      <c r="Q172" s="109">
        <v>97099.87</v>
      </c>
      <c r="R172" s="30">
        <v>18038.099999999999</v>
      </c>
      <c r="S172" s="30">
        <v>18038.099999999999</v>
      </c>
      <c r="T172" s="30">
        <v>42936.59</v>
      </c>
      <c r="U172" s="30">
        <v>23212.35</v>
      </c>
      <c r="V172" s="96">
        <v>46548.31</v>
      </c>
      <c r="W172" s="96">
        <v>73016.259999999995</v>
      </c>
      <c r="X172" s="96">
        <v>103240.11</v>
      </c>
      <c r="Y172" s="96">
        <v>67883.53</v>
      </c>
      <c r="Z172" s="30">
        <v>268513.53000000003</v>
      </c>
      <c r="AA172" s="30">
        <v>50333.67</v>
      </c>
      <c r="AB172" s="30">
        <v>85978.23</v>
      </c>
      <c r="AC172" s="30">
        <v>177228.12</v>
      </c>
    </row>
    <row r="173" spans="1:29" ht="45">
      <c r="A173" s="215"/>
      <c r="B173" s="186"/>
      <c r="C173" s="183"/>
      <c r="D173" s="70" t="s">
        <v>551</v>
      </c>
      <c r="E173" s="71"/>
      <c r="F173" s="110">
        <v>0</v>
      </c>
      <c r="G173" s="110">
        <v>0</v>
      </c>
      <c r="H173" s="110">
        <v>0</v>
      </c>
      <c r="I173" s="11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96">
        <v>0</v>
      </c>
      <c r="W173" s="96">
        <v>0</v>
      </c>
      <c r="X173" s="96">
        <v>0</v>
      </c>
      <c r="Y173" s="96">
        <v>0</v>
      </c>
      <c r="Z173" s="96">
        <v>0</v>
      </c>
      <c r="AA173" s="96">
        <v>0</v>
      </c>
      <c r="AB173" s="96">
        <v>0</v>
      </c>
      <c r="AC173" s="96">
        <v>0</v>
      </c>
    </row>
    <row r="174" spans="1:29" ht="56.25">
      <c r="A174" s="215"/>
      <c r="B174" s="186"/>
      <c r="C174" s="183"/>
      <c r="D174" s="69" t="s">
        <v>615</v>
      </c>
      <c r="E174" s="26"/>
      <c r="F174" s="30">
        <v>17933.09</v>
      </c>
      <c r="G174" s="30">
        <v>17933.09</v>
      </c>
      <c r="H174" s="30">
        <v>29897.21</v>
      </c>
      <c r="I174" s="30">
        <v>17933.09</v>
      </c>
      <c r="J174" s="108">
        <v>21404.39</v>
      </c>
      <c r="K174" s="108">
        <v>17933.09</v>
      </c>
      <c r="L174" s="108">
        <v>29757.21</v>
      </c>
      <c r="M174" s="108">
        <v>19798.59</v>
      </c>
      <c r="N174" s="109">
        <v>43448.98</v>
      </c>
      <c r="O174" s="109">
        <v>17933.09</v>
      </c>
      <c r="P174" s="109">
        <v>41933.089999999997</v>
      </c>
      <c r="Q174" s="109">
        <v>97099.87</v>
      </c>
      <c r="R174" s="30">
        <v>0</v>
      </c>
      <c r="S174" s="30">
        <v>0</v>
      </c>
      <c r="T174" s="30">
        <v>21741.05</v>
      </c>
      <c r="U174" s="30">
        <v>37764.07</v>
      </c>
      <c r="V174" s="96">
        <v>45153.53</v>
      </c>
      <c r="W174" s="96">
        <v>75721.3</v>
      </c>
      <c r="X174" s="96">
        <v>77763.34</v>
      </c>
      <c r="Y174" s="96">
        <v>75038.95</v>
      </c>
      <c r="Z174" s="30">
        <v>160374.41</v>
      </c>
      <c r="AA174" s="30">
        <v>89179.69</v>
      </c>
      <c r="AB174" s="30">
        <v>128139.44</v>
      </c>
      <c r="AC174" s="30">
        <v>263882.13</v>
      </c>
    </row>
    <row r="175" spans="1:29" ht="56.25">
      <c r="A175" s="216"/>
      <c r="B175" s="187"/>
      <c r="C175" s="184"/>
      <c r="D175" s="70" t="s">
        <v>615</v>
      </c>
      <c r="E175" s="71"/>
      <c r="F175" s="110">
        <v>0</v>
      </c>
      <c r="G175" s="110">
        <v>0</v>
      </c>
      <c r="H175" s="110">
        <v>0</v>
      </c>
      <c r="I175" s="11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96">
        <v>0</v>
      </c>
      <c r="W175" s="96">
        <v>0</v>
      </c>
      <c r="X175" s="96">
        <v>0</v>
      </c>
      <c r="Y175" s="96">
        <v>0</v>
      </c>
      <c r="Z175" s="96">
        <v>0</v>
      </c>
      <c r="AA175" s="96">
        <v>0</v>
      </c>
      <c r="AB175" s="96">
        <v>0</v>
      </c>
      <c r="AC175" s="96">
        <v>0</v>
      </c>
    </row>
    <row r="176" spans="1:29">
      <c r="A176" s="16"/>
      <c r="B176" s="16"/>
      <c r="C176" s="16"/>
      <c r="D176" s="16"/>
      <c r="E176" s="16"/>
      <c r="F176" s="16"/>
      <c r="G176" s="16"/>
      <c r="H176" s="16"/>
      <c r="I176" s="16"/>
      <c r="Q176" s="1"/>
      <c r="R176" s="88">
        <f>SUM(R8:R175)</f>
        <v>78223598.160000026</v>
      </c>
      <c r="S176" s="88">
        <f t="shared" ref="S176:U176" si="0">SUM(S8:S175)</f>
        <v>81319509.850000009</v>
      </c>
      <c r="T176" s="88">
        <f t="shared" si="0"/>
        <v>150598234.95000005</v>
      </c>
      <c r="U176" s="88">
        <f t="shared" si="0"/>
        <v>101721143.27999996</v>
      </c>
      <c r="V176" s="88">
        <f>SUM(V8:V175)</f>
        <v>130712576.33999996</v>
      </c>
      <c r="W176" s="88">
        <f>SUM(W8:W175)</f>
        <v>108202848.28000002</v>
      </c>
      <c r="X176" s="88">
        <f>SUM(X8:X175)</f>
        <v>169285191.88</v>
      </c>
      <c r="Y176" s="88">
        <f>SUM(Y8:Y175)</f>
        <v>109924612.19000003</v>
      </c>
      <c r="Z176" s="88">
        <f t="shared" ref="Z176:AC176" si="1">SUM(Z8:Z175)</f>
        <v>231705280.18999997</v>
      </c>
      <c r="AA176" s="88">
        <f t="shared" si="1"/>
        <v>108592332.35999994</v>
      </c>
      <c r="AB176" s="88">
        <f t="shared" si="1"/>
        <v>172680828.43999994</v>
      </c>
      <c r="AC176" s="88">
        <f t="shared" si="1"/>
        <v>310189448.68000007</v>
      </c>
    </row>
    <row r="177" spans="1:29">
      <c r="A177" s="16"/>
      <c r="B177" s="16"/>
      <c r="C177" s="16"/>
      <c r="D177" s="16"/>
      <c r="E177" s="16"/>
      <c r="F177" s="16"/>
      <c r="G177" s="16"/>
      <c r="H177" s="16"/>
      <c r="I177" s="16"/>
      <c r="K177" s="81"/>
      <c r="Y177" s="97">
        <f>SUM(V176:Y176)</f>
        <v>518125228.69000006</v>
      </c>
      <c r="AC177" s="111">
        <f>SUM(Z176:AC176)</f>
        <v>823167889.66999984</v>
      </c>
    </row>
    <row r="178" spans="1:29">
      <c r="A178" s="16"/>
      <c r="B178" s="16"/>
      <c r="C178" s="16"/>
      <c r="D178" s="16"/>
      <c r="E178" s="16"/>
      <c r="F178" s="16"/>
      <c r="G178" s="16"/>
      <c r="H178" s="16"/>
      <c r="I178" s="16"/>
      <c r="Y178" s="47"/>
    </row>
    <row r="179" spans="1:29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29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29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29" s="44" customFormat="1">
      <c r="A182" s="16"/>
      <c r="B182" s="16"/>
      <c r="C182" s="16"/>
      <c r="D182" s="16"/>
      <c r="E182" s="16"/>
      <c r="F182" s="16"/>
      <c r="G182" s="16"/>
      <c r="H182" s="16"/>
      <c r="I182" s="16"/>
      <c r="J182" s="19"/>
      <c r="K182" s="19"/>
      <c r="L182" s="19"/>
      <c r="M182" s="19"/>
      <c r="N182" s="88"/>
      <c r="O182" s="88"/>
      <c r="P182" s="88"/>
      <c r="Q182" s="88"/>
      <c r="R182" s="1"/>
    </row>
    <row r="183" spans="1:29" s="44" customFormat="1">
      <c r="A183" s="16"/>
      <c r="B183" s="16"/>
      <c r="C183" s="16"/>
      <c r="D183" s="16"/>
      <c r="E183" s="16"/>
      <c r="F183" s="16"/>
      <c r="G183" s="16"/>
      <c r="H183" s="16"/>
      <c r="I183" s="16"/>
      <c r="J183" s="19"/>
      <c r="K183" s="19"/>
      <c r="L183" s="19"/>
      <c r="M183" s="19"/>
      <c r="N183" s="88"/>
      <c r="O183" s="88"/>
      <c r="P183" s="88"/>
      <c r="Q183" s="88"/>
      <c r="R183" s="1"/>
    </row>
    <row r="184" spans="1:29" s="44" customFormat="1">
      <c r="A184" s="16"/>
      <c r="B184" s="16"/>
      <c r="C184" s="16"/>
      <c r="D184" s="16"/>
      <c r="E184" s="16"/>
      <c r="F184" s="16"/>
      <c r="G184" s="16"/>
      <c r="H184" s="16"/>
      <c r="I184" s="16"/>
      <c r="J184" s="19"/>
      <c r="K184" s="19"/>
      <c r="L184" s="19"/>
      <c r="M184" s="19"/>
      <c r="N184" s="88"/>
      <c r="O184" s="88"/>
      <c r="P184" s="88"/>
      <c r="Q184" s="88"/>
      <c r="R184" s="1"/>
    </row>
    <row r="185" spans="1:29" s="44" customFormat="1">
      <c r="A185" s="16"/>
      <c r="B185" s="16"/>
      <c r="C185" s="16"/>
      <c r="D185" s="16"/>
      <c r="E185" s="16"/>
      <c r="F185" s="16"/>
      <c r="G185" s="16"/>
      <c r="H185" s="16"/>
      <c r="I185" s="16"/>
      <c r="J185" s="19"/>
      <c r="K185" s="19"/>
      <c r="L185" s="19"/>
      <c r="M185" s="19"/>
      <c r="N185" s="88"/>
      <c r="O185" s="88"/>
      <c r="P185" s="88"/>
      <c r="Q185" s="88"/>
      <c r="R185" s="1"/>
    </row>
    <row r="186" spans="1:29" s="44" customFormat="1">
      <c r="A186" s="16"/>
      <c r="B186" s="16"/>
      <c r="C186" s="16"/>
      <c r="D186" s="16"/>
      <c r="E186" s="16"/>
      <c r="F186" s="16"/>
      <c r="G186" s="16"/>
      <c r="H186" s="16"/>
      <c r="I186" s="16"/>
      <c r="J186" s="19"/>
      <c r="K186" s="19"/>
      <c r="L186" s="19"/>
      <c r="M186" s="19"/>
      <c r="N186" s="88"/>
      <c r="O186" s="88"/>
      <c r="P186" s="88"/>
      <c r="Q186" s="88"/>
      <c r="R186" s="1"/>
    </row>
    <row r="187" spans="1:29" s="44" customFormat="1">
      <c r="A187" s="16"/>
      <c r="B187" s="16"/>
      <c r="C187" s="16"/>
      <c r="D187" s="16"/>
      <c r="E187" s="16"/>
      <c r="F187" s="16"/>
      <c r="G187" s="16"/>
      <c r="H187" s="16"/>
      <c r="I187" s="16"/>
      <c r="J187" s="19"/>
      <c r="K187" s="19"/>
      <c r="L187" s="19"/>
      <c r="M187" s="19"/>
      <c r="N187" s="88"/>
      <c r="O187" s="88"/>
      <c r="P187" s="88"/>
      <c r="Q187" s="88"/>
      <c r="R187" s="1"/>
    </row>
    <row r="188" spans="1:29" s="44" customFormat="1">
      <c r="A188" s="16"/>
      <c r="B188" s="16"/>
      <c r="C188" s="16"/>
      <c r="D188" s="16"/>
      <c r="E188" s="16"/>
      <c r="F188" s="16"/>
      <c r="G188" s="16"/>
      <c r="H188" s="16"/>
      <c r="I188" s="16"/>
      <c r="J188" s="19"/>
      <c r="K188" s="19"/>
      <c r="L188" s="19"/>
      <c r="M188" s="19"/>
      <c r="N188" s="88"/>
      <c r="O188" s="88"/>
      <c r="P188" s="88"/>
      <c r="Q188" s="88"/>
      <c r="R188" s="1"/>
    </row>
    <row r="189" spans="1:29" s="44" customFormat="1">
      <c r="A189" s="16"/>
      <c r="B189" s="16"/>
      <c r="C189" s="16"/>
      <c r="D189" s="16"/>
      <c r="E189" s="16"/>
      <c r="F189" s="16"/>
      <c r="G189" s="16"/>
      <c r="H189" s="16"/>
      <c r="I189" s="16"/>
      <c r="J189" s="19"/>
      <c r="K189" s="19"/>
      <c r="L189" s="19"/>
      <c r="M189" s="19"/>
      <c r="N189" s="88"/>
      <c r="O189" s="88"/>
      <c r="P189" s="88"/>
      <c r="Q189" s="88"/>
      <c r="R189" s="1"/>
    </row>
    <row r="190" spans="1:29" s="44" customFormat="1">
      <c r="A190" s="16"/>
      <c r="B190" s="16"/>
      <c r="C190" s="16"/>
      <c r="D190" s="16"/>
      <c r="E190" s="16"/>
      <c r="F190" s="16"/>
      <c r="G190" s="16"/>
      <c r="H190" s="16"/>
      <c r="I190" s="16"/>
      <c r="J190" s="19"/>
      <c r="K190" s="19"/>
      <c r="L190" s="19"/>
      <c r="M190" s="19"/>
      <c r="N190" s="88"/>
      <c r="O190" s="88"/>
      <c r="P190" s="88"/>
      <c r="Q190" s="88"/>
      <c r="R190" s="1"/>
    </row>
    <row r="191" spans="1:29" s="44" customFormat="1">
      <c r="A191" s="16"/>
      <c r="B191" s="16"/>
      <c r="C191" s="16"/>
      <c r="D191" s="16"/>
      <c r="E191" s="16"/>
      <c r="F191" s="16"/>
      <c r="G191" s="16"/>
      <c r="H191" s="16"/>
      <c r="I191" s="16"/>
      <c r="J191" s="19"/>
      <c r="K191" s="19"/>
      <c r="L191" s="19"/>
      <c r="M191" s="19"/>
      <c r="N191" s="88"/>
      <c r="O191" s="88"/>
      <c r="P191" s="88"/>
      <c r="Q191" s="88"/>
      <c r="R191" s="1"/>
    </row>
    <row r="192" spans="1:29" s="44" customFormat="1">
      <c r="A192" s="16"/>
      <c r="B192" s="16"/>
      <c r="C192" s="16"/>
      <c r="D192" s="16"/>
      <c r="E192" s="16"/>
      <c r="F192" s="16"/>
      <c r="G192" s="16"/>
      <c r="H192" s="16"/>
      <c r="I192" s="16"/>
      <c r="J192" s="19"/>
      <c r="K192" s="19"/>
      <c r="L192" s="19"/>
      <c r="M192" s="19"/>
      <c r="N192" s="88"/>
      <c r="O192" s="88"/>
      <c r="P192" s="88"/>
      <c r="Q192" s="88"/>
      <c r="R192" s="1"/>
    </row>
    <row r="193" spans="1:18" s="44" customFormat="1">
      <c r="A193" s="16"/>
      <c r="B193" s="16"/>
      <c r="C193" s="16"/>
      <c r="D193" s="16"/>
      <c r="E193" s="16"/>
      <c r="F193" s="16"/>
      <c r="G193" s="16"/>
      <c r="H193" s="16"/>
      <c r="I193" s="16"/>
      <c r="J193" s="19"/>
      <c r="K193" s="19"/>
      <c r="L193" s="19"/>
      <c r="M193" s="19"/>
      <c r="N193" s="88"/>
      <c r="O193" s="88"/>
      <c r="P193" s="88"/>
      <c r="Q193" s="88"/>
      <c r="R193" s="1"/>
    </row>
    <row r="194" spans="1:18" s="44" customFormat="1">
      <c r="A194" s="16"/>
      <c r="B194" s="16"/>
      <c r="C194" s="16"/>
      <c r="D194" s="16"/>
      <c r="E194" s="16"/>
      <c r="F194" s="16"/>
      <c r="G194" s="16"/>
      <c r="H194" s="16"/>
      <c r="I194" s="16"/>
      <c r="J194" s="19"/>
      <c r="K194" s="19"/>
      <c r="L194" s="19"/>
      <c r="M194" s="19"/>
      <c r="N194" s="88"/>
      <c r="O194" s="88"/>
      <c r="P194" s="88"/>
      <c r="Q194" s="88"/>
      <c r="R194" s="1"/>
    </row>
    <row r="195" spans="1:18" s="44" customFormat="1">
      <c r="A195" s="16"/>
      <c r="B195" s="16"/>
      <c r="C195" s="16"/>
      <c r="D195" s="16"/>
      <c r="E195" s="16"/>
      <c r="F195" s="16"/>
      <c r="G195" s="16"/>
      <c r="H195" s="16"/>
      <c r="I195" s="16"/>
      <c r="J195" s="19"/>
      <c r="K195" s="19"/>
      <c r="L195" s="19"/>
      <c r="M195" s="19"/>
      <c r="N195" s="88"/>
      <c r="O195" s="88"/>
      <c r="P195" s="88"/>
      <c r="Q195" s="88"/>
      <c r="R195" s="1"/>
    </row>
    <row r="196" spans="1:18" s="44" customFormat="1">
      <c r="A196" s="16"/>
      <c r="B196" s="16"/>
      <c r="C196" s="16"/>
      <c r="D196" s="16"/>
      <c r="E196" s="16"/>
      <c r="F196" s="16"/>
      <c r="G196" s="16"/>
      <c r="H196" s="16"/>
      <c r="I196" s="16"/>
      <c r="J196" s="19"/>
      <c r="K196" s="19"/>
      <c r="L196" s="19"/>
      <c r="M196" s="19"/>
      <c r="N196" s="88"/>
      <c r="O196" s="88"/>
      <c r="P196" s="88"/>
      <c r="Q196" s="88"/>
      <c r="R196" s="1"/>
    </row>
    <row r="197" spans="1:18" s="44" customFormat="1">
      <c r="A197" s="16"/>
      <c r="B197" s="16"/>
      <c r="C197" s="16"/>
      <c r="D197" s="16"/>
      <c r="E197" s="16"/>
      <c r="F197" s="16"/>
      <c r="G197" s="16"/>
      <c r="H197" s="16"/>
      <c r="I197" s="16"/>
      <c r="J197" s="19"/>
      <c r="K197" s="19"/>
      <c r="L197" s="19"/>
      <c r="M197" s="19"/>
      <c r="N197" s="88"/>
      <c r="O197" s="88"/>
      <c r="P197" s="88"/>
      <c r="Q197" s="88"/>
      <c r="R197" s="1"/>
    </row>
    <row r="198" spans="1:18" s="44" customFormat="1">
      <c r="A198" s="16"/>
      <c r="B198" s="16"/>
      <c r="C198" s="16"/>
      <c r="D198" s="16"/>
      <c r="E198" s="16"/>
      <c r="F198" s="16"/>
      <c r="G198" s="16"/>
      <c r="H198" s="16"/>
      <c r="I198" s="16"/>
      <c r="J198" s="19"/>
      <c r="K198" s="19"/>
      <c r="L198" s="19"/>
      <c r="M198" s="19"/>
      <c r="N198" s="88"/>
      <c r="O198" s="88"/>
      <c r="P198" s="88"/>
      <c r="Q198" s="88"/>
      <c r="R198" s="1"/>
    </row>
    <row r="199" spans="1:18" s="44" customFormat="1">
      <c r="A199" s="16"/>
      <c r="B199" s="16"/>
      <c r="C199" s="16"/>
      <c r="D199" s="16"/>
      <c r="E199" s="16"/>
      <c r="F199" s="16"/>
      <c r="G199" s="16"/>
      <c r="H199" s="16"/>
      <c r="I199" s="16"/>
      <c r="J199" s="19"/>
      <c r="K199" s="19"/>
      <c r="L199" s="19"/>
      <c r="M199" s="19"/>
      <c r="N199" s="88"/>
      <c r="O199" s="88"/>
      <c r="P199" s="88"/>
      <c r="Q199" s="88"/>
      <c r="R199" s="1"/>
    </row>
    <row r="200" spans="1:18" s="44" customFormat="1">
      <c r="A200" s="16"/>
      <c r="B200" s="16"/>
      <c r="C200" s="16"/>
      <c r="D200" s="16"/>
      <c r="E200" s="16"/>
      <c r="F200" s="16"/>
      <c r="G200" s="16"/>
      <c r="H200" s="16"/>
      <c r="I200" s="16"/>
      <c r="J200" s="19"/>
      <c r="K200" s="19"/>
      <c r="L200" s="19"/>
      <c r="M200" s="19"/>
      <c r="N200" s="88"/>
      <c r="O200" s="88"/>
      <c r="P200" s="88"/>
      <c r="Q200" s="88"/>
      <c r="R200" s="1"/>
    </row>
    <row r="201" spans="1:18" s="44" customFormat="1">
      <c r="A201" s="16"/>
      <c r="B201" s="16"/>
      <c r="C201" s="16"/>
      <c r="D201" s="16"/>
      <c r="E201" s="16"/>
      <c r="F201" s="16"/>
      <c r="G201" s="16"/>
      <c r="H201" s="16"/>
      <c r="I201" s="16"/>
      <c r="J201" s="19"/>
      <c r="K201" s="19"/>
      <c r="L201" s="19"/>
      <c r="M201" s="19"/>
      <c r="N201" s="88"/>
      <c r="O201" s="88"/>
      <c r="P201" s="88"/>
      <c r="Q201" s="88"/>
      <c r="R201" s="1"/>
    </row>
  </sheetData>
  <mergeCells count="24">
    <mergeCell ref="R5:AC5"/>
    <mergeCell ref="R6:AC6"/>
    <mergeCell ref="F5:Q5"/>
    <mergeCell ref="F6:Q6"/>
    <mergeCell ref="A5:A7"/>
    <mergeCell ref="B5:B7"/>
    <mergeCell ref="C5:C7"/>
    <mergeCell ref="D5:D7"/>
    <mergeCell ref="E5:E7"/>
    <mergeCell ref="A8:A18"/>
    <mergeCell ref="B8:B156"/>
    <mergeCell ref="C8:C18"/>
    <mergeCell ref="A20:A146"/>
    <mergeCell ref="C20:C124"/>
    <mergeCell ref="A150:A152"/>
    <mergeCell ref="C150:C152"/>
    <mergeCell ref="A154:A156"/>
    <mergeCell ref="C154:C156"/>
    <mergeCell ref="A158:A161"/>
    <mergeCell ref="B158:B161"/>
    <mergeCell ref="C158:C161"/>
    <mergeCell ref="A162:A175"/>
    <mergeCell ref="B162:B175"/>
    <mergeCell ref="C162:C175"/>
  </mergeCells>
  <printOptions horizontalCentered="1"/>
  <pageMargins left="0.51181102362204722" right="0.51181102362204722" top="0.74803149606299213" bottom="0.74803149606299213" header="0.31496062992125984" footer="0.31496062992125984"/>
  <pageSetup scale="40" orientation="landscape" r:id="rId1"/>
  <headerFooter>
    <oddFooter>&amp;C&amp;P de &amp;N</oddFooter>
  </headerFooter>
  <rowBreaks count="2" manualBreakCount="2">
    <brk id="149" max="28" man="1"/>
    <brk id="161" max="2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154"/>
  <sheetViews>
    <sheetView showGridLines="0" view="pageBreakPreview" zoomScaleNormal="115" zoomScaleSheetLayoutView="100" workbookViewId="0">
      <pane xSplit="5" ySplit="7" topLeftCell="F104" activePane="bottomRight" state="frozen"/>
      <selection activeCell="O54" sqref="O54"/>
      <selection pane="topRight" activeCell="O54" sqref="O54"/>
      <selection pane="bottomLeft" activeCell="O54" sqref="O54"/>
      <selection pane="bottomRight" activeCell="D49" sqref="D49"/>
    </sheetView>
  </sheetViews>
  <sheetFormatPr baseColWidth="10" defaultColWidth="11.42578125" defaultRowHeight="15"/>
  <cols>
    <col min="1" max="1" width="12.42578125" style="4" customWidth="1"/>
    <col min="2" max="2" width="21.7109375" style="4" bestFit="1" customWidth="1"/>
    <col min="3" max="3" width="11.7109375" style="4" bestFit="1" customWidth="1"/>
    <col min="4" max="4" width="26.28515625" style="4" customWidth="1"/>
    <col min="5" max="5" width="10.7109375" style="4" customWidth="1"/>
    <col min="6" max="9" width="13.85546875" style="138" bestFit="1" customWidth="1"/>
    <col min="10" max="13" width="13.85546875" style="4" bestFit="1" customWidth="1"/>
    <col min="14" max="17" width="8.7109375" style="4" bestFit="1" customWidth="1"/>
    <col min="18" max="18" width="10.140625" style="15" hidden="1" customWidth="1"/>
    <col min="19" max="20" width="10.140625" style="1" hidden="1" customWidth="1"/>
    <col min="21" max="21" width="14.140625" style="1" hidden="1" customWidth="1"/>
    <col min="22" max="24" width="12.7109375" style="1" bestFit="1" customWidth="1"/>
    <col min="25" max="25" width="14.140625" style="1" bestFit="1" customWidth="1"/>
    <col min="26" max="28" width="11.42578125" style="1"/>
    <col min="29" max="29" width="15.42578125" style="1" customWidth="1"/>
    <col min="30" max="16384" width="11.42578125" style="1"/>
  </cols>
  <sheetData>
    <row r="1" spans="1:25" s="2" customFormat="1" ht="15.75">
      <c r="A1" s="13" t="s">
        <v>0</v>
      </c>
      <c r="B1" s="13" t="s">
        <v>17</v>
      </c>
      <c r="C1" s="13"/>
      <c r="D1" s="134"/>
      <c r="E1" s="134"/>
      <c r="F1" s="134"/>
      <c r="G1" s="134"/>
      <c r="H1" s="13"/>
      <c r="I1" s="13"/>
      <c r="J1" s="13"/>
      <c r="K1" s="13"/>
      <c r="L1" s="13"/>
      <c r="M1" s="13"/>
      <c r="N1" s="13"/>
      <c r="O1" s="13"/>
      <c r="P1" s="58"/>
    </row>
    <row r="2" spans="1:25" s="2" customFormat="1" ht="15.75">
      <c r="A2" s="13" t="s">
        <v>1</v>
      </c>
      <c r="B2" s="55" t="s">
        <v>775</v>
      </c>
      <c r="C2" s="13"/>
      <c r="D2" s="134"/>
      <c r="E2" s="134"/>
      <c r="F2" s="134"/>
      <c r="G2" s="134"/>
      <c r="H2" s="13"/>
      <c r="I2" s="13"/>
      <c r="J2" s="13"/>
      <c r="K2" s="13"/>
      <c r="L2" s="13"/>
      <c r="M2" s="13"/>
      <c r="N2" s="13"/>
      <c r="O2" s="13"/>
      <c r="P2" s="58"/>
    </row>
    <row r="3" spans="1:25" s="2" customFormat="1" ht="15.75">
      <c r="A3" s="13" t="s">
        <v>772</v>
      </c>
      <c r="B3" s="13"/>
      <c r="C3" s="13"/>
      <c r="D3" s="13"/>
      <c r="E3" s="13"/>
      <c r="F3" s="134"/>
      <c r="G3" s="134"/>
      <c r="H3" s="134"/>
      <c r="I3" s="134"/>
      <c r="J3" s="13"/>
      <c r="K3" s="13"/>
      <c r="L3" s="13"/>
      <c r="M3" s="13"/>
      <c r="N3" s="13"/>
      <c r="O3" s="13"/>
      <c r="P3" s="13"/>
      <c r="Q3" s="13"/>
      <c r="R3" s="58"/>
    </row>
    <row r="4" spans="1:25" s="2" customFormat="1" ht="15.75">
      <c r="A4" s="13" t="s">
        <v>765</v>
      </c>
      <c r="B4" s="13"/>
      <c r="C4" s="13"/>
      <c r="D4" s="13"/>
      <c r="E4" s="13"/>
      <c r="F4" s="134"/>
      <c r="G4" s="134"/>
      <c r="H4" s="134"/>
      <c r="I4" s="134"/>
      <c r="J4" s="13"/>
      <c r="K4" s="13"/>
      <c r="L4" s="13"/>
      <c r="M4" s="13"/>
      <c r="N4" s="13"/>
      <c r="O4" s="13"/>
      <c r="P4" s="13"/>
      <c r="Q4" s="13"/>
      <c r="R4" s="58"/>
    </row>
    <row r="5" spans="1:25" s="4" customFormat="1">
      <c r="A5" s="191" t="s">
        <v>18</v>
      </c>
      <c r="B5" s="194" t="s">
        <v>19</v>
      </c>
      <c r="C5" s="194" t="s">
        <v>185</v>
      </c>
      <c r="D5" s="201" t="s">
        <v>20</v>
      </c>
      <c r="E5" s="202" t="s">
        <v>21</v>
      </c>
      <c r="F5" s="200" t="s">
        <v>165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16"/>
    </row>
    <row r="6" spans="1:25" s="4" customFormat="1">
      <c r="A6" s="192"/>
      <c r="B6" s="195"/>
      <c r="C6" s="195"/>
      <c r="D6" s="201"/>
      <c r="E6" s="202"/>
      <c r="F6" s="200" t="s">
        <v>756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16"/>
    </row>
    <row r="7" spans="1:25" s="4" customFormat="1">
      <c r="A7" s="193"/>
      <c r="B7" s="196"/>
      <c r="C7" s="196"/>
      <c r="D7" s="201"/>
      <c r="E7" s="202"/>
      <c r="F7" s="135" t="s">
        <v>22</v>
      </c>
      <c r="G7" s="135" t="s">
        <v>23</v>
      </c>
      <c r="H7" s="135" t="s">
        <v>24</v>
      </c>
      <c r="I7" s="135" t="s">
        <v>25</v>
      </c>
      <c r="J7" s="115" t="s">
        <v>24</v>
      </c>
      <c r="K7" s="115" t="s">
        <v>26</v>
      </c>
      <c r="L7" s="115" t="s">
        <v>26</v>
      </c>
      <c r="M7" s="115" t="s">
        <v>25</v>
      </c>
      <c r="N7" s="115" t="s">
        <v>27</v>
      </c>
      <c r="O7" s="115" t="s">
        <v>28</v>
      </c>
      <c r="P7" s="115" t="s">
        <v>29</v>
      </c>
      <c r="Q7" s="115" t="s">
        <v>30</v>
      </c>
      <c r="R7" s="16"/>
    </row>
    <row r="8" spans="1:25" s="2" customFormat="1" ht="22.5">
      <c r="A8" s="188" t="s">
        <v>759</v>
      </c>
      <c r="B8" s="185">
        <v>11</v>
      </c>
      <c r="C8" s="182" t="s">
        <v>38</v>
      </c>
      <c r="D8" s="24" t="s">
        <v>65</v>
      </c>
      <c r="E8" s="25"/>
      <c r="F8" s="136">
        <v>20426507</v>
      </c>
      <c r="G8" s="136">
        <v>26049076.539999999</v>
      </c>
      <c r="H8" s="136">
        <v>39940588.259999998</v>
      </c>
      <c r="I8" s="136">
        <v>25613038.98</v>
      </c>
      <c r="J8" s="158">
        <v>31452974.25</v>
      </c>
      <c r="K8" s="159">
        <v>27638758.879999999</v>
      </c>
      <c r="L8" s="159">
        <v>39611869.189999998</v>
      </c>
      <c r="M8" s="159">
        <v>24802301.5</v>
      </c>
      <c r="N8" s="156"/>
      <c r="O8" s="30"/>
      <c r="P8" s="30"/>
      <c r="Q8" s="30"/>
      <c r="R8" s="58"/>
      <c r="V8" s="152"/>
      <c r="W8" s="152"/>
      <c r="X8" s="152"/>
      <c r="Y8" s="152"/>
    </row>
    <row r="9" spans="1:25" ht="22.5">
      <c r="A9" s="189"/>
      <c r="B9" s="186"/>
      <c r="C9" s="183"/>
      <c r="D9" s="23" t="s">
        <v>66</v>
      </c>
      <c r="E9" s="26"/>
      <c r="F9" s="136"/>
      <c r="G9" s="136"/>
      <c r="H9" s="136"/>
      <c r="I9" s="136"/>
      <c r="J9" s="155"/>
      <c r="K9" s="30"/>
      <c r="L9" s="30"/>
      <c r="M9" s="30"/>
      <c r="N9" s="156"/>
      <c r="O9" s="30"/>
      <c r="P9" s="30"/>
      <c r="Q9" s="30"/>
      <c r="V9" s="154"/>
      <c r="W9" s="154"/>
      <c r="X9" s="154"/>
      <c r="Y9" s="154"/>
    </row>
    <row r="10" spans="1:25" ht="33.75">
      <c r="A10" s="189"/>
      <c r="B10" s="186"/>
      <c r="C10" s="183"/>
      <c r="D10" s="23" t="s">
        <v>67</v>
      </c>
      <c r="E10" s="26"/>
      <c r="F10" s="136"/>
      <c r="G10" s="136"/>
      <c r="H10" s="136"/>
      <c r="I10" s="136"/>
      <c r="J10" s="155"/>
      <c r="K10" s="30"/>
      <c r="L10" s="30"/>
      <c r="M10" s="30"/>
      <c r="N10" s="156"/>
      <c r="O10" s="30"/>
      <c r="P10" s="30"/>
      <c r="Q10" s="30"/>
      <c r="V10" s="152"/>
      <c r="W10" s="152"/>
      <c r="X10" s="152"/>
      <c r="Y10" s="152"/>
    </row>
    <row r="11" spans="1:25" s="2" customFormat="1" ht="22.5">
      <c r="A11" s="189"/>
      <c r="B11" s="186"/>
      <c r="C11" s="183"/>
      <c r="D11" s="24" t="s">
        <v>68</v>
      </c>
      <c r="E11" s="25"/>
      <c r="F11" s="136">
        <v>14447344.98</v>
      </c>
      <c r="G11" s="136">
        <v>18401006.829999998</v>
      </c>
      <c r="H11" s="136">
        <v>28567903.32</v>
      </c>
      <c r="I11" s="136">
        <v>18218489.73</v>
      </c>
      <c r="J11" s="158">
        <v>23309763.93</v>
      </c>
      <c r="K11" s="159">
        <v>19046820.73</v>
      </c>
      <c r="L11" s="159">
        <v>28251235.48</v>
      </c>
      <c r="M11" s="159">
        <v>18043981.170000002</v>
      </c>
      <c r="N11" s="156"/>
      <c r="O11" s="30"/>
      <c r="P11" s="30"/>
      <c r="Q11" s="30"/>
      <c r="R11" s="58"/>
      <c r="V11" s="154"/>
      <c r="W11" s="154"/>
      <c r="X11" s="154"/>
      <c r="Y11" s="154"/>
    </row>
    <row r="12" spans="1:25" ht="22.5">
      <c r="A12" s="189"/>
      <c r="B12" s="186"/>
      <c r="C12" s="183"/>
      <c r="D12" s="23" t="s">
        <v>69</v>
      </c>
      <c r="E12" s="26"/>
      <c r="F12" s="136"/>
      <c r="G12" s="136"/>
      <c r="H12" s="136"/>
      <c r="I12" s="136"/>
      <c r="J12" s="155"/>
      <c r="K12" s="30"/>
      <c r="L12" s="30"/>
      <c r="M12" s="30"/>
      <c r="N12" s="156"/>
      <c r="O12" s="30"/>
      <c r="P12" s="30"/>
      <c r="Q12" s="30"/>
      <c r="V12" s="152"/>
      <c r="W12" s="152"/>
      <c r="X12" s="152"/>
      <c r="Y12" s="152"/>
    </row>
    <row r="13" spans="1:25" ht="33.75">
      <c r="A13" s="189"/>
      <c r="B13" s="186"/>
      <c r="C13" s="183"/>
      <c r="D13" s="23" t="s">
        <v>70</v>
      </c>
      <c r="E13" s="26"/>
      <c r="F13" s="136"/>
      <c r="G13" s="136"/>
      <c r="H13" s="136"/>
      <c r="I13" s="136"/>
      <c r="J13" s="155"/>
      <c r="K13" s="30"/>
      <c r="L13" s="30"/>
      <c r="M13" s="30"/>
      <c r="N13" s="156"/>
      <c r="O13" s="30"/>
      <c r="P13" s="30"/>
      <c r="Q13" s="30"/>
      <c r="V13" s="154"/>
      <c r="W13" s="154"/>
      <c r="X13" s="154"/>
      <c r="Y13" s="154"/>
    </row>
    <row r="14" spans="1:25" s="2" customFormat="1" ht="22.5">
      <c r="A14" s="189"/>
      <c r="B14" s="186"/>
      <c r="C14" s="183"/>
      <c r="D14" s="24" t="s">
        <v>71</v>
      </c>
      <c r="E14" s="25"/>
      <c r="F14" s="136">
        <v>15957919.640000001</v>
      </c>
      <c r="G14" s="136">
        <v>20153295.699999999</v>
      </c>
      <c r="H14" s="136">
        <v>31584684.68</v>
      </c>
      <c r="I14" s="136">
        <v>21881908.23</v>
      </c>
      <c r="J14" s="158">
        <v>26743963.02</v>
      </c>
      <c r="K14" s="159">
        <v>21923676.75</v>
      </c>
      <c r="L14" s="159">
        <v>32373552.93</v>
      </c>
      <c r="M14" s="159">
        <v>20597528.030000001</v>
      </c>
      <c r="N14" s="156"/>
      <c r="O14" s="30"/>
      <c r="P14" s="30"/>
      <c r="Q14" s="30"/>
      <c r="R14" s="58"/>
    </row>
    <row r="15" spans="1:25" ht="22.5">
      <c r="A15" s="189"/>
      <c r="B15" s="186"/>
      <c r="C15" s="183"/>
      <c r="D15" s="23" t="s">
        <v>72</v>
      </c>
      <c r="E15" s="26"/>
      <c r="F15" s="136"/>
      <c r="G15" s="136"/>
      <c r="H15" s="136"/>
      <c r="I15" s="136"/>
      <c r="J15" s="155"/>
      <c r="K15" s="30"/>
      <c r="L15" s="30"/>
      <c r="M15" s="30"/>
      <c r="N15" s="156"/>
      <c r="O15" s="30"/>
      <c r="P15" s="30"/>
      <c r="Q15" s="30"/>
      <c r="V15" s="154"/>
      <c r="W15" s="154"/>
      <c r="X15" s="154"/>
      <c r="Y15" s="154"/>
    </row>
    <row r="16" spans="1:25" ht="33.75">
      <c r="A16" s="190"/>
      <c r="B16" s="186"/>
      <c r="C16" s="184"/>
      <c r="D16" s="23" t="s">
        <v>73</v>
      </c>
      <c r="E16" s="26"/>
      <c r="F16" s="136"/>
      <c r="G16" s="136"/>
      <c r="H16" s="136"/>
      <c r="I16" s="136"/>
      <c r="J16" s="155"/>
      <c r="K16" s="30"/>
      <c r="L16" s="30"/>
      <c r="M16" s="30"/>
      <c r="N16" s="156"/>
      <c r="O16" s="30"/>
      <c r="P16" s="30"/>
      <c r="Q16" s="30"/>
    </row>
    <row r="17" spans="1:25" s="2" customFormat="1" ht="22.5">
      <c r="A17" s="208" t="s">
        <v>760</v>
      </c>
      <c r="B17" s="186"/>
      <c r="C17" s="182" t="s">
        <v>63</v>
      </c>
      <c r="D17" s="24" t="s">
        <v>74</v>
      </c>
      <c r="E17" s="25"/>
      <c r="F17" s="136">
        <v>1871211.41</v>
      </c>
      <c r="G17" s="136">
        <v>2371424.83</v>
      </c>
      <c r="H17" s="136">
        <v>3824138.18</v>
      </c>
      <c r="I17" s="136">
        <v>2229554.2000000002</v>
      </c>
      <c r="J17" s="158">
        <v>2763540.94</v>
      </c>
      <c r="K17" s="159">
        <v>2348687.09</v>
      </c>
      <c r="L17" s="159">
        <v>3641646.85</v>
      </c>
      <c r="M17" s="159">
        <v>2186253.21</v>
      </c>
      <c r="O17" s="30"/>
      <c r="P17" s="30"/>
      <c r="Q17" s="30"/>
      <c r="R17" s="58"/>
      <c r="V17" s="154"/>
      <c r="W17" s="154"/>
      <c r="X17" s="154"/>
      <c r="Y17" s="154"/>
    </row>
    <row r="18" spans="1:25" ht="22.5">
      <c r="A18" s="209"/>
      <c r="B18" s="186"/>
      <c r="C18" s="183"/>
      <c r="D18" s="23" t="s">
        <v>75</v>
      </c>
      <c r="E18" s="26"/>
      <c r="F18" s="136"/>
      <c r="G18" s="136"/>
      <c r="H18" s="136"/>
      <c r="I18" s="136"/>
      <c r="J18" s="155"/>
      <c r="K18" s="30"/>
      <c r="L18" s="30"/>
      <c r="M18" s="30"/>
      <c r="N18" s="156"/>
      <c r="O18" s="30"/>
      <c r="P18" s="30"/>
      <c r="Q18" s="30"/>
    </row>
    <row r="19" spans="1:25" ht="33.75">
      <c r="A19" s="209"/>
      <c r="B19" s="186"/>
      <c r="C19" s="183"/>
      <c r="D19" s="23" t="s">
        <v>76</v>
      </c>
      <c r="E19" s="26"/>
      <c r="F19" s="136"/>
      <c r="G19" s="136"/>
      <c r="H19" s="136"/>
      <c r="I19" s="136"/>
      <c r="J19" s="155"/>
      <c r="K19" s="30"/>
      <c r="L19" s="30"/>
      <c r="M19" s="30"/>
      <c r="N19" s="156"/>
      <c r="O19" s="30"/>
      <c r="P19" s="30"/>
      <c r="Q19" s="30"/>
      <c r="V19" s="154"/>
      <c r="W19" s="154"/>
      <c r="X19" s="154"/>
      <c r="Y19" s="154"/>
    </row>
    <row r="20" spans="1:25" s="2" customFormat="1" ht="22.5">
      <c r="A20" s="209"/>
      <c r="B20" s="186"/>
      <c r="C20" s="183"/>
      <c r="D20" s="24" t="s">
        <v>77</v>
      </c>
      <c r="E20" s="25"/>
      <c r="F20" s="136">
        <v>658938.68000000005</v>
      </c>
      <c r="G20" s="136">
        <v>828610.77</v>
      </c>
      <c r="H20" s="136">
        <v>1486161.22</v>
      </c>
      <c r="I20" s="136">
        <v>863507.83</v>
      </c>
      <c r="J20" s="158">
        <v>1014766.81</v>
      </c>
      <c r="K20" s="159">
        <v>830322.44</v>
      </c>
      <c r="L20" s="159">
        <v>1323820.24</v>
      </c>
      <c r="M20" s="159">
        <v>857314.29</v>
      </c>
      <c r="N20" s="156"/>
      <c r="O20" s="30"/>
      <c r="P20" s="30"/>
      <c r="Q20" s="30"/>
      <c r="R20" s="58"/>
    </row>
    <row r="21" spans="1:25" ht="22.5">
      <c r="A21" s="209"/>
      <c r="B21" s="186"/>
      <c r="C21" s="183"/>
      <c r="D21" s="23" t="s">
        <v>78</v>
      </c>
      <c r="E21" s="26"/>
      <c r="F21" s="136"/>
      <c r="G21" s="136"/>
      <c r="H21" s="136"/>
      <c r="I21" s="136"/>
      <c r="J21" s="155"/>
      <c r="K21" s="30"/>
      <c r="L21" s="30"/>
      <c r="M21" s="30"/>
      <c r="N21" s="156"/>
      <c r="O21" s="30"/>
      <c r="P21" s="30"/>
      <c r="Q21" s="30"/>
      <c r="V21" s="154"/>
      <c r="W21" s="154"/>
      <c r="X21" s="154"/>
      <c r="Y21" s="154"/>
    </row>
    <row r="22" spans="1:25" ht="33.75">
      <c r="A22" s="209"/>
      <c r="B22" s="186"/>
      <c r="C22" s="183"/>
      <c r="D22" s="23" t="s">
        <v>79</v>
      </c>
      <c r="E22" s="26"/>
      <c r="F22" s="136"/>
      <c r="G22" s="136"/>
      <c r="H22" s="136"/>
      <c r="I22" s="136"/>
      <c r="J22" s="155"/>
      <c r="K22" s="30"/>
      <c r="L22" s="30"/>
      <c r="M22" s="30"/>
      <c r="N22" s="156"/>
      <c r="O22" s="30"/>
      <c r="P22" s="30"/>
      <c r="Q22" s="30"/>
    </row>
    <row r="23" spans="1:25" s="2" customFormat="1" ht="22.5">
      <c r="A23" s="209"/>
      <c r="B23" s="186"/>
      <c r="C23" s="183"/>
      <c r="D23" s="24" t="s">
        <v>80</v>
      </c>
      <c r="E23" s="25"/>
      <c r="F23" s="136">
        <v>1113752.54</v>
      </c>
      <c r="G23" s="136">
        <v>1404358.71</v>
      </c>
      <c r="H23" s="136">
        <v>2505415.5</v>
      </c>
      <c r="I23" s="136">
        <v>1518611.39</v>
      </c>
      <c r="J23" s="158">
        <v>1688334.46</v>
      </c>
      <c r="K23" s="159">
        <v>1483098.12</v>
      </c>
      <c r="L23" s="159">
        <v>2235758.63</v>
      </c>
      <c r="M23" s="159">
        <v>1389907.7</v>
      </c>
      <c r="N23" s="156"/>
      <c r="O23" s="30"/>
      <c r="P23" s="30"/>
      <c r="Q23" s="30"/>
      <c r="R23" s="58"/>
      <c r="V23" s="154"/>
      <c r="W23" s="154"/>
      <c r="X23" s="154"/>
      <c r="Y23" s="154"/>
    </row>
    <row r="24" spans="1:25" ht="22.5">
      <c r="A24" s="209"/>
      <c r="B24" s="186"/>
      <c r="C24" s="183"/>
      <c r="D24" s="23" t="s">
        <v>81</v>
      </c>
      <c r="E24" s="26"/>
      <c r="F24" s="136"/>
      <c r="G24" s="136"/>
      <c r="H24" s="136"/>
      <c r="I24" s="136"/>
      <c r="J24" s="155"/>
      <c r="K24" s="30"/>
      <c r="L24" s="30"/>
      <c r="M24" s="30"/>
      <c r="N24" s="156"/>
      <c r="O24" s="30"/>
      <c r="P24" s="30"/>
      <c r="Q24" s="30"/>
    </row>
    <row r="25" spans="1:25" ht="33.75">
      <c r="A25" s="209"/>
      <c r="B25" s="186"/>
      <c r="C25" s="183"/>
      <c r="D25" s="23" t="s">
        <v>82</v>
      </c>
      <c r="E25" s="26"/>
      <c r="F25" s="136"/>
      <c r="G25" s="136"/>
      <c r="H25" s="136"/>
      <c r="I25" s="136"/>
      <c r="J25" s="155"/>
      <c r="K25" s="30"/>
      <c r="L25" s="30"/>
      <c r="M25" s="30"/>
      <c r="N25" s="156"/>
      <c r="O25" s="30"/>
      <c r="P25" s="30"/>
      <c r="Q25" s="30"/>
      <c r="V25" s="154"/>
      <c r="W25" s="154"/>
      <c r="X25" s="154"/>
      <c r="Y25" s="154"/>
    </row>
    <row r="26" spans="1:25" s="2" customFormat="1" ht="22.5">
      <c r="A26" s="209"/>
      <c r="B26" s="186"/>
      <c r="C26" s="183"/>
      <c r="D26" s="24" t="s">
        <v>83</v>
      </c>
      <c r="E26" s="25"/>
      <c r="F26" s="136">
        <v>166046.19</v>
      </c>
      <c r="G26" s="136">
        <v>210832.63</v>
      </c>
      <c r="H26" s="136">
        <v>318840.33</v>
      </c>
      <c r="I26" s="136">
        <v>190672.54</v>
      </c>
      <c r="J26" s="158">
        <v>231527.56</v>
      </c>
      <c r="K26" s="159">
        <v>224567.71</v>
      </c>
      <c r="L26" s="159">
        <v>317958.84000000003</v>
      </c>
      <c r="M26" s="159">
        <v>195660.87</v>
      </c>
      <c r="N26" s="156"/>
      <c r="O26" s="30"/>
      <c r="P26" s="30"/>
      <c r="Q26" s="30"/>
      <c r="R26" s="58"/>
    </row>
    <row r="27" spans="1:25" ht="22.5">
      <c r="A27" s="209"/>
      <c r="B27" s="186"/>
      <c r="C27" s="183"/>
      <c r="D27" s="23" t="s">
        <v>84</v>
      </c>
      <c r="E27" s="26"/>
      <c r="F27" s="136"/>
      <c r="G27" s="136"/>
      <c r="H27" s="136"/>
      <c r="I27" s="136"/>
      <c r="J27" s="155"/>
      <c r="K27" s="30"/>
      <c r="L27" s="30"/>
      <c r="M27" s="30"/>
      <c r="N27" s="156"/>
      <c r="O27" s="30"/>
      <c r="P27" s="30"/>
      <c r="Q27" s="30"/>
      <c r="V27" s="154"/>
      <c r="W27" s="154"/>
      <c r="X27" s="154"/>
      <c r="Y27" s="154"/>
    </row>
    <row r="28" spans="1:25" ht="33.75">
      <c r="A28" s="209"/>
      <c r="B28" s="186"/>
      <c r="C28" s="183"/>
      <c r="D28" s="23" t="s">
        <v>85</v>
      </c>
      <c r="E28" s="26"/>
      <c r="F28" s="136"/>
      <c r="G28" s="136"/>
      <c r="H28" s="136"/>
      <c r="I28" s="136"/>
      <c r="J28" s="155"/>
      <c r="K28" s="30"/>
      <c r="L28" s="30"/>
      <c r="M28" s="30"/>
      <c r="N28" s="156"/>
      <c r="O28" s="30"/>
      <c r="P28" s="30"/>
      <c r="Q28" s="30"/>
    </row>
    <row r="29" spans="1:25" s="2" customFormat="1" ht="22.5">
      <c r="A29" s="209"/>
      <c r="B29" s="186"/>
      <c r="C29" s="183"/>
      <c r="D29" s="24" t="s">
        <v>86</v>
      </c>
      <c r="E29" s="25"/>
      <c r="F29" s="136">
        <v>2460783.3199999998</v>
      </c>
      <c r="G29" s="136">
        <v>3147263.61</v>
      </c>
      <c r="H29" s="136">
        <v>4848794.0999999996</v>
      </c>
      <c r="I29" s="136">
        <v>2876777.01</v>
      </c>
      <c r="J29" s="158">
        <v>3481039.68</v>
      </c>
      <c r="K29" s="159">
        <v>2838675.79</v>
      </c>
      <c r="L29" s="159">
        <v>4606402.5999999996</v>
      </c>
      <c r="M29" s="159">
        <v>2958781.41</v>
      </c>
      <c r="N29" s="156"/>
      <c r="O29" s="30"/>
      <c r="P29" s="30"/>
      <c r="Q29" s="30"/>
      <c r="R29" s="58"/>
      <c r="V29" s="154"/>
      <c r="W29" s="154"/>
      <c r="X29" s="154"/>
      <c r="Y29" s="154"/>
    </row>
    <row r="30" spans="1:25" ht="22.5">
      <c r="A30" s="209"/>
      <c r="B30" s="186"/>
      <c r="C30" s="183"/>
      <c r="D30" s="23" t="s">
        <v>87</v>
      </c>
      <c r="E30" s="26"/>
      <c r="F30" s="136"/>
      <c r="G30" s="136"/>
      <c r="H30" s="136"/>
      <c r="I30" s="136"/>
      <c r="J30" s="155"/>
      <c r="K30" s="30"/>
      <c r="L30" s="30"/>
      <c r="M30" s="30"/>
      <c r="N30" s="156"/>
      <c r="O30" s="30"/>
      <c r="P30" s="30"/>
      <c r="Q30" s="30"/>
    </row>
    <row r="31" spans="1:25" ht="33.75">
      <c r="A31" s="209"/>
      <c r="B31" s="186"/>
      <c r="C31" s="183"/>
      <c r="D31" s="23" t="s">
        <v>88</v>
      </c>
      <c r="E31" s="26"/>
      <c r="F31" s="136"/>
      <c r="G31" s="136"/>
      <c r="H31" s="136"/>
      <c r="I31" s="136"/>
      <c r="J31" s="155"/>
      <c r="K31" s="30"/>
      <c r="L31" s="30"/>
      <c r="M31" s="30"/>
      <c r="N31" s="156"/>
      <c r="O31" s="30"/>
      <c r="P31" s="30"/>
      <c r="Q31" s="30"/>
      <c r="V31" s="154"/>
      <c r="W31" s="154"/>
      <c r="X31" s="154"/>
      <c r="Y31" s="154"/>
    </row>
    <row r="32" spans="1:25" s="2" customFormat="1" ht="22.5">
      <c r="A32" s="209"/>
      <c r="B32" s="186"/>
      <c r="C32" s="183"/>
      <c r="D32" s="24" t="s">
        <v>89</v>
      </c>
      <c r="E32" s="25"/>
      <c r="F32" s="136">
        <v>1034311.79</v>
      </c>
      <c r="G32" s="136">
        <v>1302546.95</v>
      </c>
      <c r="H32" s="136">
        <v>2058849.93</v>
      </c>
      <c r="I32" s="136">
        <v>1242724.48</v>
      </c>
      <c r="J32" s="158">
        <v>1490639.64</v>
      </c>
      <c r="K32" s="159">
        <v>1244001.94</v>
      </c>
      <c r="L32" s="159">
        <v>1963682.15</v>
      </c>
      <c r="M32" s="159">
        <v>1224269.1599999999</v>
      </c>
      <c r="N32" s="1"/>
      <c r="O32" s="30"/>
      <c r="P32" s="30"/>
      <c r="Q32" s="30"/>
      <c r="R32" s="58"/>
    </row>
    <row r="33" spans="1:25" ht="22.5">
      <c r="A33" s="209"/>
      <c r="B33" s="186"/>
      <c r="C33" s="183"/>
      <c r="D33" s="23" t="s">
        <v>90</v>
      </c>
      <c r="E33" s="26"/>
      <c r="F33" s="136"/>
      <c r="G33" s="136"/>
      <c r="H33" s="136"/>
      <c r="I33" s="136"/>
      <c r="J33" s="155"/>
      <c r="K33" s="30"/>
      <c r="L33" s="30"/>
      <c r="M33" s="30"/>
      <c r="N33" s="156"/>
      <c r="O33" s="30"/>
      <c r="P33" s="30"/>
      <c r="Q33" s="30"/>
      <c r="V33" s="154"/>
      <c r="W33" s="154"/>
      <c r="X33" s="154"/>
      <c r="Y33" s="154"/>
    </row>
    <row r="34" spans="1:25" ht="33.75">
      <c r="A34" s="209"/>
      <c r="B34" s="186"/>
      <c r="C34" s="183"/>
      <c r="D34" s="23" t="s">
        <v>91</v>
      </c>
      <c r="E34" s="26"/>
      <c r="F34" s="136"/>
      <c r="G34" s="136"/>
      <c r="H34" s="136"/>
      <c r="I34" s="136"/>
      <c r="J34" s="155"/>
      <c r="K34" s="30"/>
      <c r="L34" s="30"/>
      <c r="M34" s="30"/>
      <c r="N34" s="156"/>
      <c r="O34" s="30"/>
      <c r="P34" s="30"/>
      <c r="Q34" s="30"/>
    </row>
    <row r="35" spans="1:25" s="2" customFormat="1" ht="22.5">
      <c r="A35" s="209"/>
      <c r="B35" s="186"/>
      <c r="C35" s="183"/>
      <c r="D35" s="24" t="s">
        <v>92</v>
      </c>
      <c r="E35" s="25"/>
      <c r="F35" s="136">
        <v>608369.9</v>
      </c>
      <c r="G35" s="136">
        <v>800998.94</v>
      </c>
      <c r="H35" s="136">
        <v>1365882.21</v>
      </c>
      <c r="I35" s="136">
        <v>712201.86</v>
      </c>
      <c r="J35" s="158">
        <v>879740.88</v>
      </c>
      <c r="K35" s="159">
        <v>752746.44</v>
      </c>
      <c r="L35" s="159">
        <v>1189321.77</v>
      </c>
      <c r="M35" s="159">
        <v>769553.26</v>
      </c>
      <c r="N35" s="156"/>
      <c r="O35" s="30"/>
      <c r="P35" s="30"/>
      <c r="Q35" s="30"/>
      <c r="R35" s="58"/>
      <c r="V35" s="154"/>
      <c r="W35" s="154"/>
      <c r="X35" s="154"/>
      <c r="Y35" s="154"/>
    </row>
    <row r="36" spans="1:25" ht="22.5">
      <c r="A36" s="209"/>
      <c r="B36" s="186"/>
      <c r="C36" s="183"/>
      <c r="D36" s="23" t="s">
        <v>93</v>
      </c>
      <c r="E36" s="26"/>
      <c r="F36" s="136"/>
      <c r="G36" s="136"/>
      <c r="H36" s="136"/>
      <c r="I36" s="136"/>
      <c r="J36" s="155"/>
      <c r="K36" s="30"/>
      <c r="L36" s="30"/>
      <c r="M36" s="30"/>
      <c r="N36" s="156"/>
      <c r="O36" s="30"/>
      <c r="P36" s="30"/>
      <c r="Q36" s="30"/>
    </row>
    <row r="37" spans="1:25" ht="33.75">
      <c r="A37" s="209"/>
      <c r="B37" s="186"/>
      <c r="C37" s="183"/>
      <c r="D37" s="23" t="s">
        <v>94</v>
      </c>
      <c r="E37" s="26"/>
      <c r="F37" s="136"/>
      <c r="G37" s="136"/>
      <c r="H37" s="136"/>
      <c r="I37" s="136"/>
      <c r="J37" s="155"/>
      <c r="K37" s="30"/>
      <c r="L37" s="30"/>
      <c r="M37" s="30"/>
      <c r="N37" s="156"/>
      <c r="O37" s="30"/>
      <c r="P37" s="30"/>
      <c r="Q37" s="30"/>
      <c r="V37" s="154"/>
      <c r="W37" s="154"/>
      <c r="X37" s="154"/>
      <c r="Y37" s="154"/>
    </row>
    <row r="38" spans="1:25" s="2" customFormat="1" ht="22.5">
      <c r="A38" s="209"/>
      <c r="B38" s="186"/>
      <c r="C38" s="183"/>
      <c r="D38" s="24" t="s">
        <v>95</v>
      </c>
      <c r="E38" s="25"/>
      <c r="F38" s="136">
        <v>567490.43000000005</v>
      </c>
      <c r="G38" s="136">
        <v>717168.68</v>
      </c>
      <c r="H38" s="136">
        <v>1146048.3899999999</v>
      </c>
      <c r="I38" s="136">
        <v>657165.87</v>
      </c>
      <c r="J38" s="158">
        <v>836666.83</v>
      </c>
      <c r="K38" s="159">
        <v>669189.59</v>
      </c>
      <c r="L38" s="159">
        <v>1173356.45</v>
      </c>
      <c r="M38" s="159">
        <v>674143.45</v>
      </c>
      <c r="N38" s="156"/>
      <c r="O38" s="30"/>
      <c r="P38" s="30"/>
      <c r="Q38" s="30"/>
      <c r="R38" s="58"/>
    </row>
    <row r="39" spans="1:25" ht="22.5">
      <c r="A39" s="209"/>
      <c r="B39" s="186"/>
      <c r="C39" s="183"/>
      <c r="D39" s="23" t="s">
        <v>96</v>
      </c>
      <c r="E39" s="26"/>
      <c r="F39" s="136"/>
      <c r="G39" s="136"/>
      <c r="H39" s="136"/>
      <c r="I39" s="136"/>
      <c r="J39" s="155"/>
      <c r="K39" s="30"/>
      <c r="L39" s="30"/>
      <c r="M39" s="30"/>
      <c r="N39" s="156"/>
      <c r="O39" s="30"/>
      <c r="P39" s="30"/>
      <c r="Q39" s="30"/>
      <c r="V39" s="154"/>
      <c r="W39" s="154"/>
      <c r="X39" s="154"/>
      <c r="Y39" s="154"/>
    </row>
    <row r="40" spans="1:25" ht="33.75">
      <c r="A40" s="209"/>
      <c r="B40" s="186"/>
      <c r="C40" s="183"/>
      <c r="D40" s="23" t="s">
        <v>97</v>
      </c>
      <c r="E40" s="26"/>
      <c r="F40" s="136"/>
      <c r="G40" s="136"/>
      <c r="H40" s="136"/>
      <c r="I40" s="136"/>
      <c r="J40" s="155"/>
      <c r="K40" s="30"/>
      <c r="L40" s="30"/>
      <c r="M40" s="30"/>
      <c r="N40" s="156"/>
      <c r="O40" s="30"/>
      <c r="P40" s="30"/>
      <c r="Q40" s="30"/>
    </row>
    <row r="41" spans="1:25" s="2" customFormat="1" ht="22.5">
      <c r="A41" s="209"/>
      <c r="B41" s="186"/>
      <c r="C41" s="183"/>
      <c r="D41" s="24" t="s">
        <v>98</v>
      </c>
      <c r="E41" s="25"/>
      <c r="F41" s="136">
        <v>831511.05</v>
      </c>
      <c r="G41" s="136">
        <v>1033369.42</v>
      </c>
      <c r="H41" s="136">
        <v>1920557.27</v>
      </c>
      <c r="I41" s="136">
        <v>1066292.08</v>
      </c>
      <c r="J41" s="158">
        <v>1248658.5900000001</v>
      </c>
      <c r="K41" s="159">
        <v>1025567.68</v>
      </c>
      <c r="L41" s="159">
        <v>1776526.32</v>
      </c>
      <c r="M41" s="159">
        <v>988408.9</v>
      </c>
      <c r="N41" s="156"/>
      <c r="O41" s="30"/>
      <c r="P41" s="30"/>
      <c r="Q41" s="30"/>
      <c r="R41" s="58"/>
      <c r="V41" s="154"/>
      <c r="W41" s="154"/>
      <c r="X41" s="154"/>
      <c r="Y41" s="154"/>
    </row>
    <row r="42" spans="1:25" ht="22.5">
      <c r="A42" s="209"/>
      <c r="B42" s="186"/>
      <c r="C42" s="183"/>
      <c r="D42" s="23" t="s">
        <v>99</v>
      </c>
      <c r="E42" s="26"/>
      <c r="F42" s="136"/>
      <c r="G42" s="136"/>
      <c r="H42" s="136"/>
      <c r="I42" s="136"/>
      <c r="J42" s="155"/>
      <c r="K42" s="30"/>
      <c r="L42" s="30"/>
      <c r="M42" s="30"/>
      <c r="N42" s="156"/>
      <c r="O42" s="30"/>
      <c r="P42" s="30"/>
      <c r="Q42" s="30"/>
    </row>
    <row r="43" spans="1:25" ht="33.75">
      <c r="A43" s="209"/>
      <c r="B43" s="186"/>
      <c r="C43" s="183"/>
      <c r="D43" s="23" t="s">
        <v>100</v>
      </c>
      <c r="E43" s="26"/>
      <c r="F43" s="136"/>
      <c r="G43" s="136"/>
      <c r="H43" s="136"/>
      <c r="I43" s="136"/>
      <c r="J43" s="155"/>
      <c r="K43" s="30"/>
      <c r="L43" s="30"/>
      <c r="M43" s="30"/>
      <c r="N43" s="156"/>
      <c r="O43" s="30"/>
      <c r="P43" s="30"/>
      <c r="Q43" s="30"/>
      <c r="V43" s="154"/>
      <c r="W43" s="154"/>
      <c r="X43" s="154"/>
      <c r="Y43" s="154"/>
    </row>
    <row r="44" spans="1:25" s="2" customFormat="1" ht="22.5">
      <c r="A44" s="209"/>
      <c r="B44" s="186"/>
      <c r="C44" s="183"/>
      <c r="D44" s="24" t="s">
        <v>101</v>
      </c>
      <c r="E44" s="25"/>
      <c r="F44" s="136">
        <v>224633.93</v>
      </c>
      <c r="G44" s="136">
        <v>287865.57</v>
      </c>
      <c r="H44" s="136">
        <v>442740.26</v>
      </c>
      <c r="I44" s="136">
        <v>286232.62</v>
      </c>
      <c r="J44" s="158">
        <v>342308.94</v>
      </c>
      <c r="K44" s="159">
        <v>288199.11</v>
      </c>
      <c r="L44" s="159">
        <v>453248.22</v>
      </c>
      <c r="M44" s="159">
        <v>291241.21000000002</v>
      </c>
      <c r="N44" s="156"/>
      <c r="O44" s="30"/>
      <c r="P44" s="30"/>
      <c r="Q44" s="30"/>
      <c r="R44" s="58"/>
    </row>
    <row r="45" spans="1:25" ht="22.5">
      <c r="A45" s="209"/>
      <c r="B45" s="186"/>
      <c r="C45" s="183"/>
      <c r="D45" s="23" t="s">
        <v>102</v>
      </c>
      <c r="E45" s="26"/>
      <c r="F45" s="136"/>
      <c r="G45" s="136"/>
      <c r="H45" s="136"/>
      <c r="I45" s="136"/>
      <c r="J45" s="155"/>
      <c r="K45" s="30"/>
      <c r="L45" s="30"/>
      <c r="M45" s="30"/>
      <c r="N45" s="156"/>
      <c r="O45" s="30"/>
      <c r="P45" s="30"/>
      <c r="Q45" s="30"/>
      <c r="V45" s="154"/>
      <c r="W45" s="154"/>
      <c r="X45" s="154"/>
      <c r="Y45" s="154"/>
    </row>
    <row r="46" spans="1:25" ht="33.75">
      <c r="A46" s="209"/>
      <c r="B46" s="186"/>
      <c r="C46" s="183"/>
      <c r="D46" s="23" t="s">
        <v>103</v>
      </c>
      <c r="E46" s="26"/>
      <c r="F46" s="136"/>
      <c r="G46" s="136"/>
      <c r="H46" s="136"/>
      <c r="I46" s="136"/>
      <c r="J46" s="155"/>
      <c r="K46" s="30"/>
      <c r="L46" s="30"/>
      <c r="M46" s="30"/>
      <c r="N46" s="156"/>
      <c r="O46" s="30"/>
      <c r="P46" s="30"/>
      <c r="Q46" s="30"/>
    </row>
    <row r="47" spans="1:25" s="2" customFormat="1" ht="22.5">
      <c r="A47" s="209"/>
      <c r="B47" s="186"/>
      <c r="C47" s="183"/>
      <c r="D47" s="24" t="s">
        <v>104</v>
      </c>
      <c r="E47" s="25"/>
      <c r="F47" s="136">
        <v>561262.92000000004</v>
      </c>
      <c r="G47" s="136">
        <v>717794.26</v>
      </c>
      <c r="H47" s="136">
        <v>1172327.25</v>
      </c>
      <c r="I47" s="136">
        <v>659377.97</v>
      </c>
      <c r="J47" s="158">
        <v>798111.88</v>
      </c>
      <c r="K47" s="159">
        <v>701358.36</v>
      </c>
      <c r="L47" s="159">
        <v>1031420.72</v>
      </c>
      <c r="M47" s="159">
        <v>661269.71</v>
      </c>
      <c r="N47" s="156"/>
      <c r="O47" s="30"/>
      <c r="P47" s="30"/>
      <c r="Q47" s="30"/>
      <c r="R47" s="58"/>
      <c r="V47" s="154"/>
      <c r="W47" s="154"/>
      <c r="X47" s="154"/>
      <c r="Y47" s="154"/>
    </row>
    <row r="48" spans="1:25" ht="22.5">
      <c r="A48" s="209"/>
      <c r="B48" s="186"/>
      <c r="C48" s="183"/>
      <c r="D48" s="23" t="s">
        <v>105</v>
      </c>
      <c r="E48" s="26"/>
      <c r="F48" s="136"/>
      <c r="G48" s="136"/>
      <c r="H48" s="136"/>
      <c r="I48" s="136"/>
      <c r="J48" s="155"/>
      <c r="K48" s="30"/>
      <c r="L48" s="30"/>
      <c r="M48" s="30"/>
      <c r="N48" s="156"/>
      <c r="O48" s="30"/>
      <c r="P48" s="30"/>
      <c r="Q48" s="30"/>
    </row>
    <row r="49" spans="1:25" ht="22.5">
      <c r="A49" s="209"/>
      <c r="B49" s="186"/>
      <c r="C49" s="183"/>
      <c r="D49" s="23" t="s">
        <v>106</v>
      </c>
      <c r="E49" s="26"/>
      <c r="F49" s="136"/>
      <c r="G49" s="136"/>
      <c r="H49" s="136"/>
      <c r="I49" s="136"/>
      <c r="J49" s="155"/>
      <c r="K49" s="30"/>
      <c r="L49" s="30"/>
      <c r="M49" s="30"/>
      <c r="N49" s="156"/>
      <c r="O49" s="30"/>
      <c r="P49" s="30"/>
      <c r="Q49" s="30"/>
      <c r="V49" s="154"/>
      <c r="W49" s="154"/>
      <c r="X49" s="154"/>
      <c r="Y49" s="154"/>
    </row>
    <row r="50" spans="1:25" s="2" customFormat="1" ht="22.5">
      <c r="A50" s="209"/>
      <c r="B50" s="186"/>
      <c r="C50" s="183"/>
      <c r="D50" s="24" t="s">
        <v>107</v>
      </c>
      <c r="E50" s="25"/>
      <c r="F50" s="136">
        <v>199494.19</v>
      </c>
      <c r="G50" s="136">
        <v>257410.05</v>
      </c>
      <c r="H50" s="136">
        <v>400538.44</v>
      </c>
      <c r="I50" s="136">
        <v>232702.66</v>
      </c>
      <c r="J50" s="158">
        <v>321808.06</v>
      </c>
      <c r="K50" s="159">
        <v>244385.1</v>
      </c>
      <c r="L50" s="159">
        <v>402751.81</v>
      </c>
      <c r="M50" s="159">
        <v>253365.52</v>
      </c>
      <c r="N50" s="156"/>
      <c r="O50" s="30"/>
      <c r="P50" s="30"/>
      <c r="Q50" s="30"/>
      <c r="R50" s="58"/>
    </row>
    <row r="51" spans="1:25" ht="45">
      <c r="A51" s="209"/>
      <c r="B51" s="186"/>
      <c r="C51" s="183"/>
      <c r="D51" s="23" t="s">
        <v>108</v>
      </c>
      <c r="E51" s="26"/>
      <c r="F51" s="136"/>
      <c r="G51" s="136"/>
      <c r="H51" s="136"/>
      <c r="I51" s="136"/>
      <c r="J51" s="155"/>
      <c r="K51" s="30"/>
      <c r="L51" s="30"/>
      <c r="M51" s="30"/>
      <c r="N51" s="156"/>
      <c r="O51" s="30"/>
      <c r="P51" s="30"/>
      <c r="Q51" s="30"/>
      <c r="V51" s="154"/>
      <c r="W51" s="154"/>
      <c r="X51" s="154"/>
      <c r="Y51" s="154"/>
    </row>
    <row r="52" spans="1:25" s="2" customFormat="1" ht="22.5">
      <c r="A52" s="209"/>
      <c r="B52" s="186"/>
      <c r="C52" s="183"/>
      <c r="D52" s="24" t="s">
        <v>109</v>
      </c>
      <c r="E52" s="25"/>
      <c r="F52" s="136">
        <v>3058807.57</v>
      </c>
      <c r="G52" s="136">
        <v>3950275.14</v>
      </c>
      <c r="H52" s="136">
        <v>6110461.5999999996</v>
      </c>
      <c r="I52" s="136">
        <v>3856042.17</v>
      </c>
      <c r="J52" s="158">
        <v>4594132.8</v>
      </c>
      <c r="K52" s="159">
        <v>4006146.42</v>
      </c>
      <c r="L52" s="159">
        <v>5901075.04</v>
      </c>
      <c r="M52" s="159">
        <v>3615658.32</v>
      </c>
      <c r="N52" s="156"/>
      <c r="O52" s="30"/>
      <c r="P52" s="30"/>
      <c r="Q52" s="30"/>
      <c r="R52" s="58"/>
    </row>
    <row r="53" spans="1:25" ht="22.5">
      <c r="A53" s="209"/>
      <c r="B53" s="186"/>
      <c r="C53" s="183"/>
      <c r="D53" s="23" t="s">
        <v>110</v>
      </c>
      <c r="E53" s="26"/>
      <c r="F53" s="136"/>
      <c r="G53" s="136"/>
      <c r="H53" s="136"/>
      <c r="I53" s="136"/>
      <c r="J53" s="155"/>
      <c r="K53" s="30"/>
      <c r="L53" s="30"/>
      <c r="M53" s="30"/>
      <c r="N53" s="156"/>
      <c r="O53" s="30"/>
      <c r="P53" s="30"/>
      <c r="Q53" s="30"/>
      <c r="V53" s="154"/>
      <c r="W53" s="154"/>
      <c r="X53" s="154"/>
      <c r="Y53" s="154"/>
    </row>
    <row r="54" spans="1:25" ht="33.75">
      <c r="A54" s="209"/>
      <c r="B54" s="186"/>
      <c r="C54" s="183"/>
      <c r="D54" s="23" t="s">
        <v>111</v>
      </c>
      <c r="E54" s="26"/>
      <c r="F54" s="136"/>
      <c r="G54" s="136"/>
      <c r="H54" s="136"/>
      <c r="I54" s="136"/>
      <c r="J54" s="155"/>
      <c r="K54" s="30"/>
      <c r="L54" s="30"/>
      <c r="M54" s="30"/>
      <c r="N54" s="156"/>
      <c r="O54" s="30"/>
      <c r="P54" s="30"/>
      <c r="Q54" s="30"/>
    </row>
    <row r="55" spans="1:25" s="2" customFormat="1" ht="22.5">
      <c r="A55" s="209"/>
      <c r="B55" s="186"/>
      <c r="C55" s="183"/>
      <c r="D55" s="24" t="s">
        <v>112</v>
      </c>
      <c r="E55" s="25"/>
      <c r="F55" s="136">
        <v>1098505.47</v>
      </c>
      <c r="G55" s="136">
        <v>1418025.48</v>
      </c>
      <c r="H55" s="136">
        <v>2193634.11</v>
      </c>
      <c r="I55" s="136">
        <v>1333311.0900000001</v>
      </c>
      <c r="J55" s="158">
        <v>1576474.45</v>
      </c>
      <c r="K55" s="159">
        <v>1275310.02</v>
      </c>
      <c r="L55" s="159">
        <v>2145951.63</v>
      </c>
      <c r="M55" s="159">
        <v>1402310.5</v>
      </c>
      <c r="N55" s="156"/>
      <c r="O55" s="30"/>
      <c r="P55" s="30"/>
      <c r="Q55" s="30"/>
      <c r="R55" s="58"/>
      <c r="V55" s="154"/>
      <c r="W55" s="154"/>
      <c r="X55" s="154"/>
      <c r="Y55" s="154"/>
    </row>
    <row r="56" spans="1:25" ht="22.5">
      <c r="A56" s="209"/>
      <c r="B56" s="186"/>
      <c r="C56" s="183"/>
      <c r="D56" s="23" t="s">
        <v>113</v>
      </c>
      <c r="E56" s="26"/>
      <c r="F56" s="136"/>
      <c r="G56" s="136"/>
      <c r="H56" s="136"/>
      <c r="I56" s="136"/>
      <c r="J56" s="155"/>
      <c r="K56" s="30"/>
      <c r="L56" s="30"/>
      <c r="M56" s="30"/>
      <c r="N56" s="156"/>
      <c r="O56" s="30"/>
      <c r="P56" s="30"/>
      <c r="Q56" s="30"/>
    </row>
    <row r="57" spans="1:25" ht="33.75">
      <c r="A57" s="209"/>
      <c r="B57" s="186"/>
      <c r="C57" s="183"/>
      <c r="D57" s="23" t="s">
        <v>114</v>
      </c>
      <c r="E57" s="26"/>
      <c r="F57" s="136"/>
      <c r="G57" s="136"/>
      <c r="H57" s="136"/>
      <c r="I57" s="136"/>
      <c r="J57" s="155"/>
      <c r="K57" s="30"/>
      <c r="L57" s="30"/>
      <c r="M57" s="30"/>
      <c r="N57" s="156"/>
      <c r="O57" s="30"/>
      <c r="P57" s="30"/>
      <c r="Q57" s="30"/>
      <c r="V57" s="154"/>
      <c r="W57" s="154"/>
      <c r="X57" s="154"/>
      <c r="Y57" s="154"/>
    </row>
    <row r="58" spans="1:25" s="2" customFormat="1" ht="22.5">
      <c r="A58" s="209"/>
      <c r="B58" s="186"/>
      <c r="C58" s="183"/>
      <c r="D58" s="24" t="s">
        <v>115</v>
      </c>
      <c r="E58" s="25"/>
      <c r="F58" s="136">
        <v>272357.03000000003</v>
      </c>
      <c r="G58" s="136">
        <v>338130.43</v>
      </c>
      <c r="H58" s="136">
        <v>638172.61</v>
      </c>
      <c r="I58" s="136">
        <v>379678.83</v>
      </c>
      <c r="J58" s="158">
        <v>408778.49</v>
      </c>
      <c r="K58" s="159">
        <v>343773.96</v>
      </c>
      <c r="L58" s="159">
        <v>523912.39</v>
      </c>
      <c r="M58" s="159">
        <v>323068.15000000002</v>
      </c>
      <c r="N58" s="156"/>
      <c r="O58" s="30"/>
      <c r="P58" s="30"/>
      <c r="Q58" s="30"/>
      <c r="R58" s="58"/>
    </row>
    <row r="59" spans="1:25" ht="22.5">
      <c r="A59" s="209"/>
      <c r="B59" s="186"/>
      <c r="C59" s="183"/>
      <c r="D59" s="23" t="s">
        <v>116</v>
      </c>
      <c r="E59" s="26"/>
      <c r="F59" s="136"/>
      <c r="G59" s="136"/>
      <c r="H59" s="136"/>
      <c r="I59" s="136"/>
      <c r="J59" s="155"/>
      <c r="K59" s="30"/>
      <c r="L59" s="30"/>
      <c r="M59" s="30"/>
      <c r="N59" s="156"/>
      <c r="O59" s="30"/>
      <c r="P59" s="30"/>
      <c r="Q59" s="30"/>
      <c r="V59" s="154"/>
      <c r="W59" s="154"/>
      <c r="X59" s="154"/>
      <c r="Y59" s="154"/>
    </row>
    <row r="60" spans="1:25" ht="33.75">
      <c r="A60" s="209"/>
      <c r="B60" s="186"/>
      <c r="C60" s="183"/>
      <c r="D60" s="23" t="s">
        <v>117</v>
      </c>
      <c r="E60" s="26"/>
      <c r="F60" s="136"/>
      <c r="G60" s="136"/>
      <c r="H60" s="136"/>
      <c r="I60" s="136"/>
      <c r="J60" s="155"/>
      <c r="K60" s="30"/>
      <c r="L60" s="30"/>
      <c r="M60" s="30"/>
      <c r="N60" s="156"/>
      <c r="O60" s="30"/>
      <c r="P60" s="30"/>
      <c r="Q60" s="30"/>
    </row>
    <row r="61" spans="1:25" s="2" customFormat="1" ht="15.75">
      <c r="A61" s="209"/>
      <c r="B61" s="186"/>
      <c r="C61" s="183"/>
      <c r="D61" s="24" t="s">
        <v>118</v>
      </c>
      <c r="E61" s="25"/>
      <c r="F61" s="136">
        <v>2710462.26</v>
      </c>
      <c r="G61" s="136">
        <v>3478050.27</v>
      </c>
      <c r="H61" s="136">
        <v>5285816.8499999996</v>
      </c>
      <c r="I61" s="136">
        <v>3411343</v>
      </c>
      <c r="J61" s="158">
        <v>4217061.24</v>
      </c>
      <c r="K61" s="159">
        <v>3695655.41</v>
      </c>
      <c r="L61" s="159">
        <v>5430629.3499999996</v>
      </c>
      <c r="M61" s="159">
        <v>3491484.58</v>
      </c>
      <c r="N61" s="156"/>
      <c r="O61" s="30"/>
      <c r="P61" s="30"/>
      <c r="Q61" s="30"/>
      <c r="R61" s="58"/>
      <c r="V61" s="154"/>
      <c r="W61" s="154"/>
      <c r="X61" s="154"/>
      <c r="Y61" s="154"/>
    </row>
    <row r="62" spans="1:25" ht="33.75">
      <c r="A62" s="209"/>
      <c r="B62" s="186"/>
      <c r="C62" s="183"/>
      <c r="D62" s="23" t="s">
        <v>119</v>
      </c>
      <c r="E62" s="26"/>
      <c r="F62" s="136"/>
      <c r="G62" s="136"/>
      <c r="H62" s="136"/>
      <c r="I62" s="136"/>
      <c r="J62" s="155"/>
      <c r="K62" s="30"/>
      <c r="L62" s="30"/>
      <c r="M62" s="30"/>
      <c r="N62" s="156"/>
      <c r="O62" s="30"/>
      <c r="P62" s="30"/>
      <c r="Q62" s="30"/>
    </row>
    <row r="63" spans="1:25" s="2" customFormat="1" ht="22.5">
      <c r="A63" s="209"/>
      <c r="B63" s="186"/>
      <c r="C63" s="183"/>
      <c r="D63" s="24" t="s">
        <v>120</v>
      </c>
      <c r="E63" s="25"/>
      <c r="F63" s="136">
        <v>558408.87</v>
      </c>
      <c r="G63" s="136">
        <v>729883.22</v>
      </c>
      <c r="H63" s="136">
        <v>1146694.3</v>
      </c>
      <c r="I63" s="136">
        <v>686063.6</v>
      </c>
      <c r="J63" s="158">
        <v>820921.51</v>
      </c>
      <c r="K63" s="159">
        <v>721510.96</v>
      </c>
      <c r="L63" s="159">
        <v>1109563.76</v>
      </c>
      <c r="M63" s="159">
        <v>646911.66</v>
      </c>
      <c r="N63" s="156"/>
      <c r="O63" s="30"/>
      <c r="P63" s="30"/>
      <c r="Q63" s="30"/>
      <c r="R63" s="58"/>
      <c r="V63" s="154"/>
      <c r="W63" s="154"/>
      <c r="X63" s="154"/>
      <c r="Y63" s="154"/>
    </row>
    <row r="64" spans="1:25" ht="22.5">
      <c r="A64" s="209"/>
      <c r="B64" s="186"/>
      <c r="C64" s="183"/>
      <c r="D64" s="23" t="s">
        <v>121</v>
      </c>
      <c r="E64" s="26"/>
      <c r="F64" s="136"/>
      <c r="G64" s="136"/>
      <c r="H64" s="136"/>
      <c r="I64" s="136"/>
      <c r="J64" s="155"/>
      <c r="K64" s="30"/>
      <c r="L64" s="30"/>
      <c r="M64" s="30"/>
      <c r="N64" s="156"/>
      <c r="O64" s="30"/>
      <c r="P64" s="30"/>
      <c r="Q64" s="30"/>
    </row>
    <row r="65" spans="1:25" s="2" customFormat="1" ht="22.5">
      <c r="A65" s="209"/>
      <c r="B65" s="186"/>
      <c r="C65" s="183"/>
      <c r="D65" s="24" t="s">
        <v>122</v>
      </c>
      <c r="E65" s="25"/>
      <c r="F65" s="136">
        <v>402201.05</v>
      </c>
      <c r="G65" s="136">
        <v>516813.31</v>
      </c>
      <c r="H65" s="136">
        <v>769277.77</v>
      </c>
      <c r="I65" s="136">
        <v>463913.39</v>
      </c>
      <c r="J65" s="158">
        <v>575678.4</v>
      </c>
      <c r="K65" s="159">
        <v>488293.01</v>
      </c>
      <c r="L65" s="159">
        <v>783368.89</v>
      </c>
      <c r="M65" s="159">
        <v>470645.49</v>
      </c>
      <c r="N65" s="156"/>
      <c r="O65" s="30"/>
      <c r="P65" s="30"/>
      <c r="Q65" s="30"/>
      <c r="R65" s="58"/>
      <c r="V65" s="154"/>
      <c r="W65" s="154"/>
      <c r="X65" s="154"/>
      <c r="Y65" s="154"/>
    </row>
    <row r="66" spans="1:25" ht="22.5">
      <c r="A66" s="209"/>
      <c r="B66" s="186"/>
      <c r="C66" s="183"/>
      <c r="D66" s="23" t="s">
        <v>123</v>
      </c>
      <c r="E66" s="26"/>
      <c r="F66" s="136"/>
      <c r="G66" s="136"/>
      <c r="H66" s="136"/>
      <c r="I66" s="136"/>
      <c r="J66" s="155"/>
      <c r="K66" s="30"/>
      <c r="L66" s="30"/>
      <c r="M66" s="30"/>
      <c r="N66" s="156"/>
      <c r="O66" s="30"/>
      <c r="P66" s="30"/>
      <c r="Q66" s="30"/>
      <c r="V66" s="154"/>
      <c r="W66" s="154"/>
      <c r="X66" s="154"/>
      <c r="Y66" s="154"/>
    </row>
    <row r="67" spans="1:25" s="2" customFormat="1" ht="22.5">
      <c r="A67" s="209"/>
      <c r="B67" s="186"/>
      <c r="C67" s="183"/>
      <c r="D67" s="24" t="s">
        <v>124</v>
      </c>
      <c r="E67" s="25"/>
      <c r="F67" s="136">
        <v>818629.29</v>
      </c>
      <c r="G67" s="136">
        <v>1037611</v>
      </c>
      <c r="H67" s="136">
        <v>1620592.86</v>
      </c>
      <c r="I67" s="136">
        <v>933319.01</v>
      </c>
      <c r="J67" s="158">
        <v>1101161.24</v>
      </c>
      <c r="K67" s="159">
        <v>984451.27</v>
      </c>
      <c r="L67" s="159">
        <v>1575722.7</v>
      </c>
      <c r="M67" s="159">
        <v>942493.13</v>
      </c>
      <c r="N67" s="156"/>
      <c r="O67" s="30"/>
      <c r="P67" s="30"/>
      <c r="Q67" s="30"/>
      <c r="R67" s="58"/>
      <c r="V67" s="154"/>
      <c r="W67" s="154"/>
      <c r="X67" s="154"/>
      <c r="Y67" s="154"/>
    </row>
    <row r="68" spans="1:25" ht="22.5">
      <c r="A68" s="209"/>
      <c r="B68" s="186"/>
      <c r="C68" s="183"/>
      <c r="D68" s="23" t="s">
        <v>125</v>
      </c>
      <c r="E68" s="26"/>
      <c r="F68" s="136"/>
      <c r="G68" s="136"/>
      <c r="H68" s="136"/>
      <c r="I68" s="136"/>
      <c r="J68" s="155"/>
      <c r="K68" s="30"/>
      <c r="L68" s="30"/>
      <c r="M68" s="30"/>
      <c r="N68" s="156"/>
      <c r="O68" s="30"/>
      <c r="P68" s="30"/>
      <c r="Q68" s="30"/>
    </row>
    <row r="69" spans="1:25" s="2" customFormat="1" ht="22.5">
      <c r="A69" s="209"/>
      <c r="B69" s="186"/>
      <c r="C69" s="183"/>
      <c r="D69" s="24" t="s">
        <v>126</v>
      </c>
      <c r="E69" s="25"/>
      <c r="F69" s="136">
        <v>993360.86</v>
      </c>
      <c r="G69" s="136">
        <v>1187131.3600000001</v>
      </c>
      <c r="H69" s="136">
        <v>1669963.66</v>
      </c>
      <c r="I69" s="136">
        <v>1221853.25</v>
      </c>
      <c r="J69" s="158">
        <v>1310269.98</v>
      </c>
      <c r="K69" s="159">
        <v>1177781.27</v>
      </c>
      <c r="L69" s="159">
        <v>1781571.15</v>
      </c>
      <c r="M69" s="159">
        <v>1130682.6200000001</v>
      </c>
      <c r="N69" s="156"/>
      <c r="O69" s="30"/>
      <c r="P69" s="30"/>
      <c r="Q69" s="30"/>
      <c r="R69" s="58"/>
      <c r="V69" s="154"/>
      <c r="W69" s="154"/>
      <c r="X69" s="154"/>
      <c r="Y69" s="154"/>
    </row>
    <row r="70" spans="1:25" ht="22.5">
      <c r="A70" s="209"/>
      <c r="B70" s="186"/>
      <c r="C70" s="183"/>
      <c r="D70" s="23" t="s">
        <v>126</v>
      </c>
      <c r="E70" s="26"/>
      <c r="F70" s="136"/>
      <c r="G70" s="136"/>
      <c r="H70" s="136"/>
      <c r="I70" s="136"/>
      <c r="J70" s="155"/>
      <c r="K70" s="30"/>
      <c r="L70" s="30"/>
      <c r="M70" s="30"/>
      <c r="N70" s="156"/>
      <c r="O70" s="30"/>
      <c r="P70" s="30"/>
      <c r="Q70" s="30"/>
    </row>
    <row r="71" spans="1:25" s="2" customFormat="1" ht="22.5">
      <c r="A71" s="209"/>
      <c r="B71" s="186"/>
      <c r="C71" s="183"/>
      <c r="D71" s="24" t="s">
        <v>128</v>
      </c>
      <c r="E71" s="25"/>
      <c r="F71" s="136">
        <v>823156.36</v>
      </c>
      <c r="G71" s="136">
        <v>1087366.81</v>
      </c>
      <c r="H71" s="136">
        <v>1693731.63</v>
      </c>
      <c r="I71" s="136">
        <v>1129914.58</v>
      </c>
      <c r="J71" s="158">
        <v>1299896.53</v>
      </c>
      <c r="K71" s="159">
        <v>1098621.18</v>
      </c>
      <c r="L71" s="159">
        <v>1853073.9</v>
      </c>
      <c r="M71" s="159">
        <v>1126129.49</v>
      </c>
      <c r="N71" s="156"/>
      <c r="O71" s="30"/>
      <c r="P71" s="30"/>
      <c r="Q71" s="30"/>
      <c r="R71" s="58"/>
      <c r="V71" s="154"/>
      <c r="W71" s="154"/>
      <c r="X71" s="154"/>
      <c r="Y71" s="154"/>
    </row>
    <row r="72" spans="1:25" ht="22.5">
      <c r="A72" s="209"/>
      <c r="B72" s="186"/>
      <c r="C72" s="183"/>
      <c r="D72" s="23" t="s">
        <v>129</v>
      </c>
      <c r="E72" s="26"/>
      <c r="F72" s="136"/>
      <c r="G72" s="136"/>
      <c r="H72" s="136"/>
      <c r="I72" s="136"/>
      <c r="J72" s="155"/>
      <c r="K72" s="30"/>
      <c r="L72" s="30"/>
      <c r="M72" s="30"/>
      <c r="N72" s="156"/>
      <c r="O72" s="30"/>
      <c r="P72" s="30"/>
      <c r="Q72" s="30"/>
    </row>
    <row r="73" spans="1:25" ht="33.75">
      <c r="A73" s="209"/>
      <c r="B73" s="186"/>
      <c r="C73" s="183"/>
      <c r="D73" s="23" t="s">
        <v>130</v>
      </c>
      <c r="E73" s="26"/>
      <c r="F73" s="136"/>
      <c r="G73" s="136"/>
      <c r="H73" s="136"/>
      <c r="I73" s="136"/>
      <c r="J73" s="155"/>
      <c r="K73" s="30"/>
      <c r="L73" s="30"/>
      <c r="M73" s="30"/>
      <c r="N73" s="156"/>
      <c r="O73" s="30"/>
      <c r="P73" s="30"/>
      <c r="Q73" s="30"/>
      <c r="V73" s="154"/>
      <c r="W73" s="154"/>
      <c r="X73" s="154"/>
      <c r="Y73" s="154"/>
    </row>
    <row r="74" spans="1:25" s="2" customFormat="1" ht="22.5">
      <c r="A74" s="209"/>
      <c r="B74" s="186"/>
      <c r="C74" s="183"/>
      <c r="D74" s="24" t="s">
        <v>131</v>
      </c>
      <c r="E74" s="25"/>
      <c r="F74" s="136">
        <v>1593543.37</v>
      </c>
      <c r="G74" s="136">
        <v>2025333.54</v>
      </c>
      <c r="H74" s="136">
        <v>3192446.05</v>
      </c>
      <c r="I74" s="136">
        <v>1930528.3</v>
      </c>
      <c r="J74" s="158">
        <v>2435269.48</v>
      </c>
      <c r="K74" s="159">
        <v>2010850.56</v>
      </c>
      <c r="L74" s="159">
        <v>3097254.73</v>
      </c>
      <c r="M74" s="159">
        <v>1988187.29</v>
      </c>
      <c r="N74" s="156"/>
      <c r="O74" s="30"/>
      <c r="P74" s="30"/>
      <c r="Q74" s="30"/>
      <c r="R74" s="58"/>
      <c r="V74" s="154"/>
      <c r="W74" s="154"/>
      <c r="X74" s="154"/>
      <c r="Y74" s="154"/>
    </row>
    <row r="75" spans="1:25" ht="22.5">
      <c r="A75" s="209"/>
      <c r="B75" s="186"/>
      <c r="C75" s="183"/>
      <c r="D75" s="23" t="s">
        <v>132</v>
      </c>
      <c r="E75" s="26"/>
      <c r="F75" s="136"/>
      <c r="G75" s="136"/>
      <c r="H75" s="136"/>
      <c r="I75" s="136"/>
      <c r="J75" s="155"/>
      <c r="K75" s="30"/>
      <c r="L75" s="30"/>
      <c r="M75" s="30"/>
      <c r="N75" s="156"/>
      <c r="O75" s="30"/>
      <c r="P75" s="30"/>
      <c r="Q75" s="30"/>
    </row>
    <row r="76" spans="1:25" ht="33.75">
      <c r="A76" s="209"/>
      <c r="B76" s="186"/>
      <c r="C76" s="183"/>
      <c r="D76" s="23" t="s">
        <v>133</v>
      </c>
      <c r="E76" s="26"/>
      <c r="F76" s="136"/>
      <c r="G76" s="136"/>
      <c r="H76" s="136"/>
      <c r="I76" s="136"/>
      <c r="J76" s="155"/>
      <c r="K76" s="30"/>
      <c r="L76" s="30"/>
      <c r="M76" s="30"/>
      <c r="N76" s="156"/>
      <c r="O76" s="30"/>
      <c r="P76" s="30"/>
      <c r="Q76" s="30"/>
      <c r="V76" s="154"/>
      <c r="W76" s="154"/>
      <c r="X76" s="154"/>
      <c r="Y76" s="154"/>
    </row>
    <row r="77" spans="1:25" s="2" customFormat="1" ht="22.5">
      <c r="A77" s="209"/>
      <c r="B77" s="186"/>
      <c r="C77" s="183"/>
      <c r="D77" s="24" t="s">
        <v>134</v>
      </c>
      <c r="E77" s="25"/>
      <c r="F77" s="136">
        <v>179163.62</v>
      </c>
      <c r="G77" s="136">
        <v>243170.26</v>
      </c>
      <c r="H77" s="136">
        <v>404888.52</v>
      </c>
      <c r="I77" s="136">
        <v>243680.68</v>
      </c>
      <c r="J77" s="158">
        <v>274050.19</v>
      </c>
      <c r="K77" s="159">
        <v>254807.05</v>
      </c>
      <c r="L77" s="159">
        <v>398070.99</v>
      </c>
      <c r="M77" s="159">
        <v>251783.83</v>
      </c>
      <c r="N77" s="156"/>
      <c r="O77" s="30"/>
      <c r="P77" s="30"/>
      <c r="Q77" s="30"/>
      <c r="R77" s="58"/>
      <c r="V77" s="154"/>
      <c r="W77" s="154"/>
      <c r="X77" s="154"/>
      <c r="Y77" s="154"/>
    </row>
    <row r="78" spans="1:25" ht="22.5">
      <c r="A78" s="209"/>
      <c r="B78" s="186"/>
      <c r="C78" s="183"/>
      <c r="D78" s="23" t="s">
        <v>269</v>
      </c>
      <c r="E78" s="26"/>
      <c r="F78" s="136"/>
      <c r="G78" s="136"/>
      <c r="H78" s="136"/>
      <c r="I78" s="136"/>
      <c r="J78" s="155"/>
      <c r="K78" s="30"/>
      <c r="L78" s="30"/>
      <c r="M78" s="30"/>
      <c r="N78" s="156"/>
      <c r="O78" s="30"/>
      <c r="P78" s="30"/>
      <c r="Q78" s="30"/>
    </row>
    <row r="79" spans="1:25" ht="22.5">
      <c r="A79" s="209"/>
      <c r="B79" s="186"/>
      <c r="C79" s="183"/>
      <c r="D79" s="23" t="s">
        <v>136</v>
      </c>
      <c r="E79" s="26"/>
      <c r="F79" s="136"/>
      <c r="G79" s="136"/>
      <c r="H79" s="136"/>
      <c r="I79" s="136"/>
      <c r="J79" s="155"/>
      <c r="K79" s="30"/>
      <c r="L79" s="30"/>
      <c r="M79" s="30"/>
      <c r="N79" s="156"/>
      <c r="O79" s="30"/>
      <c r="P79" s="30"/>
      <c r="Q79" s="30"/>
      <c r="V79" s="154"/>
      <c r="W79" s="154"/>
      <c r="X79" s="154"/>
      <c r="Y79" s="154"/>
    </row>
    <row r="80" spans="1:25" s="2" customFormat="1" ht="15.75">
      <c r="A80" s="209"/>
      <c r="B80" s="186"/>
      <c r="C80" s="183"/>
      <c r="D80" s="24" t="s">
        <v>137</v>
      </c>
      <c r="E80" s="25"/>
      <c r="F80" s="136">
        <v>120460.36</v>
      </c>
      <c r="G80" s="136">
        <v>151950.88</v>
      </c>
      <c r="H80" s="136">
        <v>282926.96000000002</v>
      </c>
      <c r="I80" s="136">
        <v>164740.38</v>
      </c>
      <c r="J80" s="158">
        <v>184333.91</v>
      </c>
      <c r="K80" s="159">
        <v>160155.38</v>
      </c>
      <c r="L80" s="159">
        <v>265106.36</v>
      </c>
      <c r="M80" s="159">
        <v>170622.8</v>
      </c>
      <c r="N80" s="156"/>
      <c r="O80" s="30"/>
      <c r="P80" s="30"/>
      <c r="Q80" s="30"/>
      <c r="R80" s="58"/>
      <c r="V80" s="154"/>
      <c r="W80" s="154"/>
      <c r="X80" s="154"/>
      <c r="Y80" s="154"/>
    </row>
    <row r="81" spans="1:25" s="2" customFormat="1" ht="15.75">
      <c r="A81" s="209"/>
      <c r="B81" s="186"/>
      <c r="C81" s="183"/>
      <c r="D81" s="23" t="s">
        <v>137</v>
      </c>
      <c r="E81" s="26"/>
      <c r="F81" s="136"/>
      <c r="G81" s="136"/>
      <c r="H81" s="136"/>
      <c r="I81" s="136"/>
      <c r="J81" s="155"/>
      <c r="K81" s="30"/>
      <c r="L81" s="30"/>
      <c r="M81" s="30"/>
      <c r="N81" s="156"/>
      <c r="O81" s="30"/>
      <c r="P81" s="30"/>
      <c r="Q81" s="30"/>
      <c r="R81" s="58"/>
    </row>
    <row r="82" spans="1:25" ht="22.5">
      <c r="A82" s="209"/>
      <c r="B82" s="186"/>
      <c r="C82" s="183"/>
      <c r="D82" s="24" t="s">
        <v>268</v>
      </c>
      <c r="E82" s="26"/>
      <c r="F82" s="136"/>
      <c r="G82" s="136"/>
      <c r="H82" s="136"/>
      <c r="I82" s="136"/>
      <c r="J82" s="155"/>
      <c r="K82" s="30"/>
      <c r="L82" s="30"/>
      <c r="M82" s="30"/>
      <c r="N82" s="156"/>
      <c r="O82" s="30"/>
      <c r="P82" s="30"/>
      <c r="Q82" s="30"/>
      <c r="V82" s="154"/>
      <c r="W82" s="154"/>
      <c r="X82" s="154"/>
      <c r="Y82" s="154"/>
    </row>
    <row r="83" spans="1:25" ht="22.5">
      <c r="A83" s="209"/>
      <c r="B83" s="186"/>
      <c r="C83" s="183"/>
      <c r="D83" s="56" t="s">
        <v>271</v>
      </c>
      <c r="E83" s="26"/>
      <c r="F83" s="136">
        <v>347666.98</v>
      </c>
      <c r="G83" s="136">
        <v>444086.3</v>
      </c>
      <c r="H83" s="136">
        <v>853068.86</v>
      </c>
      <c r="I83" s="136">
        <v>527806.42000000004</v>
      </c>
      <c r="J83" s="158">
        <v>599382.35</v>
      </c>
      <c r="K83" s="159">
        <v>501524.87</v>
      </c>
      <c r="L83" s="159">
        <v>749998.65</v>
      </c>
      <c r="M83" s="159">
        <v>490077.83</v>
      </c>
      <c r="N83" s="156"/>
      <c r="O83" s="30"/>
      <c r="P83" s="30"/>
      <c r="Q83" s="30"/>
    </row>
    <row r="84" spans="1:25" ht="33.75">
      <c r="A84" s="209"/>
      <c r="B84" s="186"/>
      <c r="C84" s="183"/>
      <c r="D84" s="56" t="s">
        <v>277</v>
      </c>
      <c r="E84" s="26"/>
      <c r="F84" s="136"/>
      <c r="G84" s="136"/>
      <c r="H84" s="136"/>
      <c r="I84" s="136"/>
      <c r="J84" s="155"/>
      <c r="K84" s="30"/>
      <c r="L84" s="30"/>
      <c r="M84" s="30"/>
      <c r="N84" s="156"/>
      <c r="O84" s="30"/>
      <c r="P84" s="30"/>
      <c r="Q84" s="30"/>
      <c r="V84" s="154"/>
      <c r="W84" s="154"/>
      <c r="X84" s="154"/>
      <c r="Y84" s="154"/>
    </row>
    <row r="85" spans="1:25" ht="45">
      <c r="A85" s="209"/>
      <c r="B85" s="186"/>
      <c r="C85" s="183"/>
      <c r="D85" s="24" t="s">
        <v>282</v>
      </c>
      <c r="E85" s="26"/>
      <c r="F85" s="136">
        <v>221188.49</v>
      </c>
      <c r="G85" s="136">
        <v>280308.7</v>
      </c>
      <c r="H85" s="136">
        <v>507568.76</v>
      </c>
      <c r="I85" s="136">
        <v>337531.12</v>
      </c>
      <c r="J85" s="158">
        <v>364881.9</v>
      </c>
      <c r="K85" s="159">
        <v>355464.3</v>
      </c>
      <c r="L85" s="159">
        <v>483915.81</v>
      </c>
      <c r="M85" s="159">
        <v>287904.15000000002</v>
      </c>
      <c r="N85" s="156"/>
      <c r="O85" s="30"/>
      <c r="P85" s="30"/>
      <c r="Q85" s="30"/>
      <c r="V85" s="152"/>
      <c r="W85" s="152"/>
      <c r="X85" s="152"/>
      <c r="Y85" s="152"/>
    </row>
    <row r="86" spans="1:25" ht="45">
      <c r="A86" s="209"/>
      <c r="B86" s="186"/>
      <c r="C86" s="183"/>
      <c r="D86" s="23" t="s">
        <v>283</v>
      </c>
      <c r="E86" s="26"/>
      <c r="F86" s="136"/>
      <c r="G86" s="136"/>
      <c r="H86" s="136"/>
      <c r="I86" s="136"/>
      <c r="J86" s="155"/>
      <c r="K86" s="30"/>
      <c r="L86" s="30"/>
      <c r="M86" s="30"/>
      <c r="N86" s="156"/>
      <c r="O86" s="30"/>
      <c r="P86" s="30"/>
      <c r="Q86" s="30"/>
      <c r="V86" s="154"/>
      <c r="W86" s="154"/>
      <c r="X86" s="154"/>
      <c r="Y86" s="154"/>
    </row>
    <row r="87" spans="1:25" ht="45">
      <c r="A87" s="209"/>
      <c r="B87" s="186"/>
      <c r="C87" s="183"/>
      <c r="D87" s="23" t="s">
        <v>284</v>
      </c>
      <c r="E87" s="26"/>
      <c r="F87" s="136"/>
      <c r="G87" s="136"/>
      <c r="H87" s="136"/>
      <c r="I87" s="136"/>
      <c r="J87" s="155"/>
      <c r="K87" s="30"/>
      <c r="L87" s="30"/>
      <c r="M87" s="30"/>
      <c r="N87" s="156"/>
      <c r="O87" s="30"/>
      <c r="P87" s="30"/>
      <c r="Q87" s="30"/>
      <c r="V87" s="152"/>
      <c r="W87" s="152"/>
      <c r="X87" s="152"/>
      <c r="Y87" s="152"/>
    </row>
    <row r="88" spans="1:25" ht="22.5">
      <c r="A88" s="209"/>
      <c r="B88" s="186"/>
      <c r="C88" s="183"/>
      <c r="D88" s="24" t="s">
        <v>285</v>
      </c>
      <c r="E88" s="26"/>
      <c r="F88" s="136">
        <v>476371.24</v>
      </c>
      <c r="G88" s="136">
        <v>604559.59</v>
      </c>
      <c r="H88" s="136">
        <v>928020.03</v>
      </c>
      <c r="I88" s="136">
        <v>671809.54</v>
      </c>
      <c r="J88" s="19"/>
      <c r="K88" s="153"/>
      <c r="L88" s="153"/>
      <c r="M88" s="153"/>
      <c r="N88" s="156"/>
      <c r="O88" s="30"/>
      <c r="P88" s="30"/>
      <c r="Q88" s="30"/>
      <c r="V88" s="154"/>
      <c r="W88" s="154"/>
      <c r="X88" s="154"/>
      <c r="Y88" s="154"/>
    </row>
    <row r="89" spans="1:25" ht="22.5">
      <c r="A89" s="209"/>
      <c r="B89" s="186"/>
      <c r="C89" s="183"/>
      <c r="D89" s="23" t="s">
        <v>286</v>
      </c>
      <c r="E89" s="26"/>
      <c r="F89" s="136"/>
      <c r="G89" s="136"/>
      <c r="H89" s="136"/>
      <c r="I89" s="136"/>
      <c r="J89" s="155"/>
      <c r="K89" s="30"/>
      <c r="L89" s="30"/>
      <c r="M89" s="30"/>
      <c r="N89" s="156"/>
      <c r="O89" s="30"/>
      <c r="P89" s="30"/>
      <c r="Q89" s="30"/>
    </row>
    <row r="90" spans="1:25" ht="33.75">
      <c r="A90" s="209"/>
      <c r="B90" s="186"/>
      <c r="C90" s="183"/>
      <c r="D90" s="23" t="s">
        <v>287</v>
      </c>
      <c r="E90" s="26"/>
      <c r="F90" s="136"/>
      <c r="G90" s="136"/>
      <c r="H90" s="136"/>
      <c r="I90" s="136"/>
      <c r="J90" s="155"/>
      <c r="K90" s="30"/>
      <c r="L90" s="30"/>
      <c r="M90" s="30"/>
      <c r="N90" s="156"/>
      <c r="O90" s="30"/>
      <c r="P90" s="30"/>
      <c r="Q90" s="30"/>
      <c r="V90" s="154"/>
      <c r="W90" s="154"/>
      <c r="X90" s="154"/>
      <c r="Y90" s="154"/>
    </row>
    <row r="91" spans="1:25" ht="22.5">
      <c r="A91" s="209"/>
      <c r="B91" s="186"/>
      <c r="C91" s="183"/>
      <c r="D91" s="24" t="s">
        <v>289</v>
      </c>
      <c r="E91" s="26"/>
      <c r="F91" s="136">
        <v>428634.1</v>
      </c>
      <c r="G91" s="136">
        <v>534605.94999999995</v>
      </c>
      <c r="H91" s="136">
        <v>869358.03</v>
      </c>
      <c r="I91" s="136">
        <v>533646.56999999995</v>
      </c>
      <c r="J91" s="158">
        <v>634525.31000000006</v>
      </c>
      <c r="K91" s="159">
        <v>554249.49</v>
      </c>
      <c r="L91" s="159">
        <v>907249.26</v>
      </c>
      <c r="M91" s="159">
        <v>555667.38</v>
      </c>
    </row>
    <row r="92" spans="1:25" ht="22.5">
      <c r="A92" s="209"/>
      <c r="B92" s="186"/>
      <c r="C92" s="183"/>
      <c r="D92" s="23" t="s">
        <v>290</v>
      </c>
      <c r="E92" s="26"/>
      <c r="F92" s="136"/>
      <c r="G92" s="136"/>
      <c r="H92" s="136"/>
      <c r="I92" s="136"/>
      <c r="J92" s="155"/>
      <c r="K92" s="30"/>
      <c r="L92" s="30"/>
      <c r="M92" s="30"/>
      <c r="N92" s="156"/>
      <c r="O92" s="30"/>
      <c r="P92" s="30"/>
      <c r="Q92" s="30"/>
      <c r="V92" s="154"/>
      <c r="W92" s="154"/>
      <c r="X92" s="154"/>
      <c r="Y92" s="154"/>
    </row>
    <row r="93" spans="1:25" ht="33.75">
      <c r="A93" s="209"/>
      <c r="B93" s="186"/>
      <c r="C93" s="183"/>
      <c r="D93" s="23" t="s">
        <v>291</v>
      </c>
      <c r="E93" s="26"/>
      <c r="F93" s="136"/>
      <c r="G93" s="136"/>
      <c r="H93" s="136"/>
      <c r="I93" s="136"/>
      <c r="J93" s="155"/>
      <c r="K93" s="30"/>
      <c r="L93" s="30"/>
      <c r="M93" s="30"/>
      <c r="N93" s="156"/>
      <c r="O93" s="30"/>
      <c r="P93" s="30"/>
      <c r="Q93" s="30"/>
    </row>
    <row r="94" spans="1:25" ht="22.5">
      <c r="A94" s="209"/>
      <c r="B94" s="186"/>
      <c r="C94" s="183"/>
      <c r="D94" s="24" t="s">
        <v>292</v>
      </c>
      <c r="E94" s="26"/>
      <c r="F94" s="136">
        <v>197933.43</v>
      </c>
      <c r="G94" s="136">
        <v>253630.73</v>
      </c>
      <c r="H94" s="136">
        <v>387643.48</v>
      </c>
      <c r="I94" s="136">
        <v>418721.03</v>
      </c>
      <c r="J94" s="19"/>
      <c r="K94" s="153"/>
      <c r="L94" s="153"/>
      <c r="M94" s="153"/>
      <c r="V94" s="154"/>
      <c r="W94" s="154"/>
      <c r="X94" s="154"/>
      <c r="Y94" s="154"/>
    </row>
    <row r="95" spans="1:25" ht="22.5">
      <c r="A95" s="209"/>
      <c r="B95" s="186"/>
      <c r="C95" s="183"/>
      <c r="D95" s="23" t="s">
        <v>293</v>
      </c>
      <c r="E95" s="26"/>
      <c r="F95" s="136"/>
      <c r="G95" s="136"/>
      <c r="H95" s="136"/>
      <c r="I95" s="136"/>
      <c r="J95" s="155"/>
      <c r="K95" s="30"/>
      <c r="L95" s="30"/>
      <c r="M95" s="30"/>
      <c r="N95" s="156"/>
      <c r="O95" s="30"/>
      <c r="P95" s="30"/>
      <c r="Q95" s="30"/>
    </row>
    <row r="96" spans="1:25" ht="33.75">
      <c r="A96" s="209"/>
      <c r="B96" s="186"/>
      <c r="C96" s="183"/>
      <c r="D96" s="23" t="s">
        <v>294</v>
      </c>
      <c r="E96" s="26"/>
      <c r="F96" s="136"/>
      <c r="G96" s="136"/>
      <c r="H96" s="136"/>
      <c r="I96" s="136"/>
      <c r="J96" s="155"/>
      <c r="K96" s="30"/>
      <c r="L96" s="30"/>
      <c r="M96" s="30"/>
      <c r="N96" s="156"/>
      <c r="O96" s="30"/>
      <c r="P96" s="30"/>
      <c r="Q96" s="30"/>
      <c r="V96" s="154"/>
      <c r="W96" s="154"/>
      <c r="X96" s="154"/>
      <c r="Y96" s="154"/>
    </row>
    <row r="97" spans="1:29" ht="33.75">
      <c r="A97" s="209"/>
      <c r="B97" s="186"/>
      <c r="C97" s="183"/>
      <c r="D97" s="24" t="s">
        <v>296</v>
      </c>
      <c r="E97" s="26"/>
      <c r="F97" s="136">
        <v>112709.06</v>
      </c>
      <c r="G97" s="136">
        <v>140730.64000000001</v>
      </c>
      <c r="H97" s="136">
        <v>268464.31</v>
      </c>
      <c r="I97" s="136">
        <v>139640.17000000001</v>
      </c>
      <c r="J97" s="158">
        <v>600930.96</v>
      </c>
      <c r="K97" s="159">
        <v>466491.99</v>
      </c>
      <c r="L97" s="159">
        <v>788637.79</v>
      </c>
      <c r="M97" s="159">
        <v>449207.13</v>
      </c>
    </row>
    <row r="98" spans="1:29" ht="33.75">
      <c r="A98" s="209"/>
      <c r="B98" s="186"/>
      <c r="C98" s="183"/>
      <c r="D98" s="23" t="s">
        <v>297</v>
      </c>
      <c r="E98" s="26"/>
      <c r="F98" s="136"/>
      <c r="G98" s="136"/>
      <c r="H98" s="136"/>
      <c r="I98" s="136"/>
      <c r="J98" s="30"/>
      <c r="K98" s="30"/>
      <c r="L98" s="156"/>
      <c r="M98" s="30"/>
      <c r="N98" s="156"/>
      <c r="O98" s="30"/>
      <c r="P98" s="30"/>
      <c r="Q98" s="30"/>
      <c r="V98" s="154"/>
      <c r="W98" s="154"/>
      <c r="X98" s="154"/>
      <c r="Y98" s="154"/>
    </row>
    <row r="99" spans="1:29" ht="45">
      <c r="A99" s="209"/>
      <c r="B99" s="186"/>
      <c r="C99" s="183"/>
      <c r="D99" s="23" t="s">
        <v>298</v>
      </c>
      <c r="E99" s="26"/>
      <c r="F99" s="136"/>
      <c r="G99" s="136"/>
      <c r="H99" s="136"/>
      <c r="I99" s="136"/>
      <c r="J99" s="30"/>
      <c r="K99" s="30"/>
      <c r="L99" s="156"/>
      <c r="M99" s="30"/>
      <c r="N99" s="156"/>
      <c r="O99" s="30"/>
      <c r="P99" s="30"/>
      <c r="Q99" s="30"/>
    </row>
    <row r="100" spans="1:29" ht="33.75">
      <c r="A100" s="209"/>
      <c r="B100" s="186"/>
      <c r="C100" s="114"/>
      <c r="D100" s="24" t="s">
        <v>333</v>
      </c>
      <c r="E100" s="26"/>
      <c r="F100" s="136">
        <v>30668.89</v>
      </c>
      <c r="G100" s="136">
        <v>38643.449999999997</v>
      </c>
      <c r="H100" s="136">
        <v>111375.06</v>
      </c>
      <c r="I100" s="136">
        <v>34656.17</v>
      </c>
      <c r="J100" s="159">
        <v>265105.19</v>
      </c>
      <c r="K100" s="159">
        <v>228131.52</v>
      </c>
      <c r="L100" s="163">
        <v>360055.97</v>
      </c>
      <c r="M100" s="159">
        <v>213306.6</v>
      </c>
      <c r="N100" s="156"/>
      <c r="O100" s="30"/>
      <c r="P100" s="30"/>
      <c r="Q100" s="30"/>
      <c r="V100" s="154"/>
      <c r="W100" s="154"/>
      <c r="X100" s="154"/>
      <c r="Y100" s="154"/>
    </row>
    <row r="101" spans="1:29" ht="33.75">
      <c r="A101" s="209"/>
      <c r="B101" s="186"/>
      <c r="C101" s="114"/>
      <c r="D101" s="24" t="s">
        <v>334</v>
      </c>
      <c r="E101" s="26"/>
      <c r="F101" s="136">
        <v>748743.27</v>
      </c>
      <c r="G101" s="136">
        <v>906441.88</v>
      </c>
      <c r="H101" s="136">
        <v>1401923.96</v>
      </c>
      <c r="I101" s="136">
        <v>895066.39</v>
      </c>
      <c r="J101" s="159">
        <v>178140.17</v>
      </c>
      <c r="K101" s="159">
        <v>139640.17000000001</v>
      </c>
      <c r="L101" s="163">
        <v>236447.39</v>
      </c>
      <c r="M101" s="159">
        <v>140420.17000000001</v>
      </c>
      <c r="N101" s="156"/>
      <c r="O101" s="30"/>
      <c r="P101" s="30"/>
      <c r="Q101" s="30"/>
    </row>
    <row r="102" spans="1:29" ht="33.75">
      <c r="A102" s="209"/>
      <c r="B102" s="186"/>
      <c r="C102" s="114"/>
      <c r="D102" s="24" t="s">
        <v>335</v>
      </c>
      <c r="E102" s="26"/>
      <c r="F102" s="136">
        <v>406817.79</v>
      </c>
      <c r="G102" s="136">
        <v>518119.49</v>
      </c>
      <c r="H102" s="136">
        <v>855281.59</v>
      </c>
      <c r="I102" s="136">
        <v>676396.89</v>
      </c>
      <c r="J102" s="159">
        <v>44657.54</v>
      </c>
      <c r="K102" s="159">
        <v>34656.17</v>
      </c>
      <c r="L102" s="163">
        <v>59271.06</v>
      </c>
      <c r="M102" s="159">
        <v>34656.17</v>
      </c>
      <c r="N102" s="156"/>
      <c r="O102" s="30"/>
      <c r="P102" s="30"/>
      <c r="Q102" s="30"/>
      <c r="V102" s="154"/>
      <c r="W102" s="154"/>
      <c r="X102" s="154"/>
      <c r="Y102" s="154"/>
    </row>
    <row r="103" spans="1:29" ht="22.5">
      <c r="A103" s="209"/>
      <c r="B103" s="186"/>
      <c r="C103" s="114"/>
      <c r="D103" s="24" t="s">
        <v>336</v>
      </c>
      <c r="E103" s="26"/>
      <c r="F103" s="136">
        <v>166347.5</v>
      </c>
      <c r="G103" s="136">
        <v>195989.8</v>
      </c>
      <c r="H103" s="136">
        <v>301242.90000000002</v>
      </c>
      <c r="I103" s="136">
        <v>184216.65</v>
      </c>
      <c r="J103" s="159">
        <v>1026027.21</v>
      </c>
      <c r="K103" s="159">
        <v>1001405.8</v>
      </c>
      <c r="L103" s="163">
        <v>1479655.98</v>
      </c>
      <c r="M103" s="159">
        <v>868128.59</v>
      </c>
      <c r="N103" s="156"/>
      <c r="O103" s="30"/>
      <c r="P103" s="30"/>
      <c r="Q103" s="30"/>
    </row>
    <row r="104" spans="1:29" ht="22.5">
      <c r="A104" s="210"/>
      <c r="B104" s="186"/>
      <c r="C104" s="114"/>
      <c r="D104" s="24" t="s">
        <v>337</v>
      </c>
      <c r="E104" s="26"/>
      <c r="F104" s="136">
        <v>120661.82</v>
      </c>
      <c r="G104" s="136">
        <v>176361.03</v>
      </c>
      <c r="H104" s="136">
        <v>269503.27</v>
      </c>
      <c r="I104" s="136">
        <v>204364.18</v>
      </c>
      <c r="J104" s="159">
        <v>673601.89</v>
      </c>
      <c r="K104" s="159">
        <v>600266.18999999994</v>
      </c>
      <c r="L104" s="163">
        <v>870397.87</v>
      </c>
      <c r="M104" s="159">
        <v>574409.06999999995</v>
      </c>
      <c r="N104" s="156"/>
      <c r="O104" s="30"/>
      <c r="P104" s="30"/>
      <c r="Q104" s="30"/>
      <c r="V104" s="154"/>
      <c r="W104" s="154"/>
      <c r="X104" s="154"/>
      <c r="Y104" s="154"/>
    </row>
    <row r="105" spans="1:29" ht="22.5">
      <c r="A105" s="151"/>
      <c r="B105" s="186"/>
      <c r="C105" s="150"/>
      <c r="D105" s="24" t="s">
        <v>605</v>
      </c>
      <c r="E105" s="26"/>
      <c r="F105" s="136"/>
      <c r="G105" s="136"/>
      <c r="H105" s="136"/>
      <c r="I105" s="136"/>
      <c r="J105" s="159">
        <v>221655.99</v>
      </c>
      <c r="K105" s="159">
        <v>188745.91</v>
      </c>
      <c r="L105" s="158">
        <v>264423.82</v>
      </c>
      <c r="M105" s="158">
        <v>140938.75</v>
      </c>
      <c r="N105" s="156"/>
      <c r="O105" s="30"/>
      <c r="P105" s="30"/>
      <c r="Q105" s="30"/>
      <c r="V105" s="154"/>
      <c r="W105" s="154"/>
      <c r="X105" s="154"/>
      <c r="Y105" s="154"/>
    </row>
    <row r="106" spans="1:29" ht="33.75">
      <c r="A106" s="151"/>
      <c r="B106" s="186"/>
      <c r="C106" s="150"/>
      <c r="D106" s="162" t="s">
        <v>606</v>
      </c>
      <c r="E106" s="26"/>
      <c r="F106" s="136"/>
      <c r="G106" s="136"/>
      <c r="H106" s="136"/>
      <c r="I106" s="136"/>
      <c r="J106" s="159"/>
      <c r="K106" s="163"/>
      <c r="L106" s="159"/>
      <c r="M106" s="159"/>
      <c r="N106" s="156"/>
      <c r="O106" s="30"/>
      <c r="P106" s="30"/>
      <c r="Q106" s="30"/>
      <c r="V106" s="154"/>
      <c r="W106" s="154"/>
      <c r="X106" s="154"/>
      <c r="Y106" s="154"/>
    </row>
    <row r="107" spans="1:29" ht="22.5">
      <c r="A107" s="151"/>
      <c r="B107" s="186"/>
      <c r="C107" s="150"/>
      <c r="D107" s="24" t="s">
        <v>610</v>
      </c>
      <c r="E107" s="26"/>
      <c r="F107" s="136"/>
      <c r="G107" s="136"/>
      <c r="H107" s="136"/>
      <c r="I107" s="136"/>
      <c r="J107" s="159">
        <v>175736.17</v>
      </c>
      <c r="K107" s="159">
        <v>186353.29</v>
      </c>
      <c r="L107" s="159">
        <v>295383.46999999997</v>
      </c>
      <c r="M107" s="159">
        <v>166597.19</v>
      </c>
      <c r="N107" s="156"/>
      <c r="O107" s="30"/>
      <c r="P107" s="30"/>
      <c r="Q107" s="30"/>
      <c r="V107" s="154"/>
      <c r="W107" s="154"/>
      <c r="X107" s="154"/>
      <c r="Y107" s="154"/>
    </row>
    <row r="108" spans="1:29" ht="22.5">
      <c r="A108" s="151"/>
      <c r="B108" s="186"/>
      <c r="C108" s="150"/>
      <c r="D108" s="162" t="s">
        <v>611</v>
      </c>
      <c r="E108" s="26"/>
      <c r="F108" s="136"/>
      <c r="G108" s="136"/>
      <c r="H108" s="136"/>
      <c r="I108" s="136"/>
      <c r="J108" s="159"/>
      <c r="K108" s="163"/>
      <c r="L108" s="159"/>
      <c r="M108" s="159"/>
      <c r="N108" s="156"/>
      <c r="O108" s="30"/>
      <c r="P108" s="30"/>
      <c r="Q108" s="30"/>
      <c r="V108" s="154"/>
      <c r="W108" s="154"/>
      <c r="X108" s="154"/>
      <c r="Y108" s="154"/>
    </row>
    <row r="109" spans="1:29" s="2" customFormat="1" ht="33.75">
      <c r="A109" s="188" t="s">
        <v>761</v>
      </c>
      <c r="B109" s="186"/>
      <c r="C109" s="182" t="s">
        <v>64</v>
      </c>
      <c r="D109" s="24" t="s">
        <v>138</v>
      </c>
      <c r="E109" s="25"/>
      <c r="F109" s="136">
        <v>1314027.76</v>
      </c>
      <c r="G109" s="136">
        <v>1673815.08</v>
      </c>
      <c r="H109" s="136">
        <v>2619933.33</v>
      </c>
      <c r="I109" s="136">
        <v>1706363.31</v>
      </c>
      <c r="J109" s="159">
        <v>1873827.9</v>
      </c>
      <c r="K109" s="163">
        <v>1770649.29</v>
      </c>
      <c r="L109" s="159">
        <v>2584964.39</v>
      </c>
      <c r="M109" s="159">
        <v>1596460.8</v>
      </c>
      <c r="N109" s="156"/>
      <c r="O109" s="30"/>
      <c r="P109" s="30"/>
      <c r="Q109" s="30"/>
      <c r="R109" s="58"/>
    </row>
    <row r="110" spans="1:29" ht="33.75">
      <c r="A110" s="189"/>
      <c r="B110" s="186"/>
      <c r="C110" s="183"/>
      <c r="D110" s="23" t="s">
        <v>139</v>
      </c>
      <c r="E110" s="26"/>
      <c r="F110" s="136"/>
      <c r="G110" s="136"/>
      <c r="H110" s="136"/>
      <c r="I110" s="136"/>
      <c r="J110" s="155"/>
      <c r="K110" s="30"/>
      <c r="L110" s="30"/>
      <c r="M110" s="30"/>
      <c r="N110" s="156"/>
      <c r="O110" s="30"/>
      <c r="P110" s="30"/>
      <c r="Q110" s="30"/>
      <c r="V110" s="154"/>
      <c r="W110" s="154"/>
      <c r="X110" s="154"/>
      <c r="Y110" s="154"/>
    </row>
    <row r="111" spans="1:29" ht="33.75">
      <c r="A111" s="190"/>
      <c r="B111" s="186"/>
      <c r="C111" s="184"/>
      <c r="D111" s="23" t="s">
        <v>140</v>
      </c>
      <c r="E111" s="26"/>
      <c r="F111" s="136"/>
      <c r="G111" s="136"/>
      <c r="H111" s="136"/>
      <c r="I111" s="136"/>
      <c r="J111" s="155"/>
      <c r="K111" s="30"/>
      <c r="L111" s="30"/>
      <c r="M111" s="30"/>
      <c r="N111" s="156"/>
      <c r="O111" s="30"/>
      <c r="P111" s="30"/>
      <c r="Q111" s="30"/>
    </row>
    <row r="112" spans="1:29" s="2" customFormat="1" ht="22.5">
      <c r="A112" s="188" t="s">
        <v>762</v>
      </c>
      <c r="B112" s="186"/>
      <c r="C112" s="182" t="s">
        <v>141</v>
      </c>
      <c r="D112" s="24" t="s">
        <v>142</v>
      </c>
      <c r="E112" s="25"/>
      <c r="F112" s="136">
        <v>7248215.9400000004</v>
      </c>
      <c r="G112" s="136">
        <v>9218488.9299999997</v>
      </c>
      <c r="H112" s="136">
        <v>14349023.289999999</v>
      </c>
      <c r="I112" s="136">
        <v>9152021.7200000007</v>
      </c>
      <c r="J112" s="158">
        <v>11179695.279999999</v>
      </c>
      <c r="K112" s="159">
        <v>9267524.6199999992</v>
      </c>
      <c r="L112" s="159">
        <v>14287821.449999999</v>
      </c>
      <c r="M112" s="159">
        <v>8645585.1699999999</v>
      </c>
      <c r="N112" s="156"/>
      <c r="O112" s="30"/>
      <c r="P112" s="30"/>
      <c r="Q112" s="30"/>
      <c r="R112" s="57" t="e">
        <f>SUM(#REF!)</f>
        <v>#REF!</v>
      </c>
      <c r="S112" s="57" t="e">
        <f>SUM(#REF!)</f>
        <v>#REF!</v>
      </c>
      <c r="T112" s="57" t="e">
        <f>SUM(#REF!)</f>
        <v>#REF!</v>
      </c>
      <c r="U112" s="57" t="e">
        <f>SUM(#REF!)</f>
        <v>#REF!</v>
      </c>
      <c r="V112" s="57"/>
      <c r="W112" s="57"/>
      <c r="X112" s="57"/>
      <c r="Y112" s="57"/>
      <c r="Z112" s="57"/>
      <c r="AA112" s="57"/>
      <c r="AB112" s="57"/>
      <c r="AC112" s="57"/>
    </row>
    <row r="113" spans="1:29" ht="22.5">
      <c r="A113" s="189"/>
      <c r="B113" s="186"/>
      <c r="C113" s="183"/>
      <c r="D113" s="23" t="s">
        <v>143</v>
      </c>
      <c r="E113" s="26"/>
      <c r="F113" s="136"/>
      <c r="G113" s="136"/>
      <c r="H113" s="136"/>
      <c r="I113" s="136"/>
      <c r="J113" s="155"/>
      <c r="K113" s="30"/>
      <c r="L113" s="30"/>
      <c r="M113" s="30"/>
      <c r="N113" s="156"/>
      <c r="O113" s="30"/>
      <c r="P113" s="30"/>
      <c r="Q113" s="30"/>
      <c r="S113" s="62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</row>
    <row r="114" spans="1:29" ht="33.75">
      <c r="A114" s="190"/>
      <c r="B114" s="187"/>
      <c r="C114" s="184"/>
      <c r="D114" s="23" t="s">
        <v>144</v>
      </c>
      <c r="E114" s="139"/>
      <c r="F114" s="136"/>
      <c r="G114" s="136"/>
      <c r="H114" s="136"/>
      <c r="I114" s="136"/>
      <c r="J114" s="155"/>
      <c r="K114" s="30"/>
      <c r="L114" s="30"/>
      <c r="M114" s="30"/>
      <c r="N114" s="156"/>
      <c r="O114" s="30"/>
      <c r="P114" s="30"/>
      <c r="Q114" s="30"/>
      <c r="S114" s="61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</row>
    <row r="115" spans="1:29" s="2" customFormat="1" ht="22.5">
      <c r="A115" s="188" t="s">
        <v>763</v>
      </c>
      <c r="B115" s="185">
        <v>12</v>
      </c>
      <c r="C115" s="182" t="s">
        <v>40</v>
      </c>
      <c r="D115" s="24" t="s">
        <v>147</v>
      </c>
      <c r="E115" s="140"/>
      <c r="F115" s="141">
        <v>248136.34</v>
      </c>
      <c r="G115" s="141">
        <v>331740.31</v>
      </c>
      <c r="H115" s="141">
        <v>527769.09</v>
      </c>
      <c r="I115" s="141">
        <v>339325.12</v>
      </c>
      <c r="J115" s="158">
        <v>347659.26</v>
      </c>
      <c r="K115" s="159">
        <v>272497.63</v>
      </c>
      <c r="L115" s="159">
        <v>508499.77</v>
      </c>
      <c r="M115" s="159">
        <v>303181.32</v>
      </c>
      <c r="N115" s="156"/>
      <c r="O115" s="30"/>
      <c r="P115" s="30"/>
      <c r="Q115" s="30"/>
      <c r="R115" s="57" t="e">
        <f>+#REF!</f>
        <v>#REF!</v>
      </c>
      <c r="S115" s="57" t="e">
        <f>+#REF!</f>
        <v>#REF!</v>
      </c>
      <c r="T115" s="57" t="e">
        <f>+#REF!</f>
        <v>#REF!</v>
      </c>
      <c r="U115" s="57" t="e">
        <f>+#REF!</f>
        <v>#REF!</v>
      </c>
      <c r="V115" s="57"/>
      <c r="W115" s="57"/>
      <c r="X115" s="57"/>
      <c r="Y115" s="57"/>
      <c r="Z115" s="57"/>
      <c r="AA115" s="57"/>
      <c r="AB115" s="57"/>
      <c r="AC115" s="57"/>
    </row>
    <row r="116" spans="1:29" ht="33.75">
      <c r="A116" s="189"/>
      <c r="B116" s="186"/>
      <c r="C116" s="183"/>
      <c r="D116" s="23" t="s">
        <v>148</v>
      </c>
      <c r="E116" s="139"/>
      <c r="F116" s="141"/>
      <c r="G116" s="141"/>
      <c r="H116" s="141"/>
      <c r="I116" s="141"/>
      <c r="J116" s="155"/>
      <c r="K116" s="30"/>
      <c r="L116" s="30"/>
      <c r="M116" s="30"/>
      <c r="N116" s="156"/>
      <c r="O116" s="30"/>
      <c r="P116" s="30"/>
      <c r="Q116" s="30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</row>
    <row r="117" spans="1:29" ht="33.75">
      <c r="A117" s="189"/>
      <c r="B117" s="186"/>
      <c r="C117" s="183"/>
      <c r="D117" s="23" t="s">
        <v>149</v>
      </c>
      <c r="E117" s="139"/>
      <c r="F117" s="141"/>
      <c r="G117" s="141"/>
      <c r="H117" s="141"/>
      <c r="I117" s="141"/>
      <c r="J117" s="155"/>
      <c r="K117" s="30"/>
      <c r="L117" s="30"/>
      <c r="M117" s="30"/>
      <c r="N117" s="156"/>
      <c r="O117" s="30"/>
      <c r="P117" s="30"/>
      <c r="Q117" s="30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</row>
    <row r="118" spans="1:29" ht="33.75">
      <c r="A118" s="190"/>
      <c r="B118" s="187"/>
      <c r="C118" s="184"/>
      <c r="D118" s="23" t="s">
        <v>150</v>
      </c>
      <c r="E118" s="139"/>
      <c r="F118" s="141"/>
      <c r="G118" s="141"/>
      <c r="H118" s="141"/>
      <c r="I118" s="141"/>
      <c r="J118" s="155"/>
      <c r="K118" s="30"/>
      <c r="L118" s="30"/>
      <c r="M118" s="30"/>
      <c r="N118" s="156"/>
      <c r="O118" s="30"/>
      <c r="P118" s="30"/>
      <c r="Q118" s="30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</row>
    <row r="119" spans="1:29" s="2" customFormat="1" ht="15.75">
      <c r="A119" s="217" t="s">
        <v>764</v>
      </c>
      <c r="B119" s="218">
        <v>13</v>
      </c>
      <c r="C119" s="219" t="s">
        <v>146</v>
      </c>
      <c r="D119" s="24" t="s">
        <v>152</v>
      </c>
      <c r="E119" s="140"/>
      <c r="F119" s="141">
        <v>4712031.3899999997</v>
      </c>
      <c r="G119" s="141">
        <v>6100959</v>
      </c>
      <c r="H119" s="141">
        <v>9696877.5999999996</v>
      </c>
      <c r="I119" s="141">
        <v>6086667.9199999999</v>
      </c>
      <c r="J119" s="158">
        <v>7749920.9699999997</v>
      </c>
      <c r="K119" s="159">
        <v>8846875.2899999991</v>
      </c>
      <c r="L119" s="159">
        <v>9218427.2200000007</v>
      </c>
      <c r="M119" s="159">
        <v>5812554.2300000004</v>
      </c>
      <c r="N119" s="156"/>
      <c r="O119" s="30"/>
      <c r="P119" s="30"/>
      <c r="Q119" s="30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:29" ht="22.5">
      <c r="A120" s="217"/>
      <c r="B120" s="218"/>
      <c r="C120" s="219"/>
      <c r="D120" s="23" t="s">
        <v>153</v>
      </c>
      <c r="E120" s="139"/>
      <c r="F120" s="141"/>
      <c r="G120" s="141"/>
      <c r="H120" s="141"/>
      <c r="I120" s="141"/>
      <c r="J120" s="155"/>
      <c r="K120" s="30"/>
      <c r="L120" s="30"/>
      <c r="M120" s="30"/>
      <c r="N120" s="156"/>
      <c r="O120" s="30"/>
      <c r="P120" s="30"/>
      <c r="Q120" s="30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</row>
    <row r="121" spans="1:29">
      <c r="A121" s="217"/>
      <c r="B121" s="218"/>
      <c r="C121" s="219"/>
      <c r="D121" s="24" t="s">
        <v>175</v>
      </c>
      <c r="E121" s="140"/>
      <c r="F121" s="141">
        <v>3743124.54</v>
      </c>
      <c r="G121" s="141">
        <v>4739186.53</v>
      </c>
      <c r="H121" s="141">
        <v>7402032.1299999999</v>
      </c>
      <c r="I121" s="141">
        <v>4316394.45</v>
      </c>
      <c r="J121" s="158">
        <v>5597901.6399999997</v>
      </c>
      <c r="K121" s="159">
        <v>4522949.03</v>
      </c>
      <c r="L121" s="159">
        <v>7581560.79</v>
      </c>
      <c r="M121" s="159">
        <v>4790358.34</v>
      </c>
      <c r="N121" s="156"/>
      <c r="O121" s="30"/>
      <c r="P121" s="30"/>
      <c r="Q121" s="30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</row>
    <row r="122" spans="1:29" ht="33.75">
      <c r="A122" s="217"/>
      <c r="B122" s="218"/>
      <c r="C122" s="219"/>
      <c r="D122" s="23" t="s">
        <v>176</v>
      </c>
      <c r="E122" s="139"/>
      <c r="F122" s="141"/>
      <c r="G122" s="141"/>
      <c r="H122" s="141"/>
      <c r="I122" s="141"/>
      <c r="J122" s="155"/>
      <c r="K122" s="30"/>
      <c r="L122" s="30"/>
      <c r="M122" s="30"/>
      <c r="N122" s="156"/>
      <c r="O122" s="30"/>
      <c r="P122" s="30"/>
      <c r="Q122" s="30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</row>
    <row r="123" spans="1:29" s="2" customFormat="1" ht="22.5">
      <c r="A123" s="217"/>
      <c r="B123" s="218"/>
      <c r="C123" s="219"/>
      <c r="D123" s="24" t="s">
        <v>154</v>
      </c>
      <c r="E123" s="140"/>
      <c r="F123" s="141">
        <v>1280300.2</v>
      </c>
      <c r="G123" s="141">
        <v>1629915.26</v>
      </c>
      <c r="H123" s="141">
        <v>2624086.13</v>
      </c>
      <c r="I123" s="141">
        <v>1506791.78</v>
      </c>
      <c r="J123" s="158">
        <v>1857586.88</v>
      </c>
      <c r="K123" s="159">
        <v>2708340.3</v>
      </c>
      <c r="L123" s="159">
        <v>2431300.7000000002</v>
      </c>
      <c r="M123" s="159">
        <v>1539483.52</v>
      </c>
      <c r="N123" s="156"/>
      <c r="O123" s="30"/>
      <c r="P123" s="30"/>
      <c r="Q123" s="30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:29" ht="33.75">
      <c r="A124" s="217"/>
      <c r="B124" s="218"/>
      <c r="C124" s="219"/>
      <c r="D124" s="23" t="s">
        <v>155</v>
      </c>
      <c r="E124" s="139"/>
      <c r="F124" s="141"/>
      <c r="G124" s="141"/>
      <c r="H124" s="141"/>
      <c r="I124" s="141"/>
      <c r="J124" s="155"/>
      <c r="K124" s="30"/>
      <c r="L124" s="30"/>
      <c r="M124" s="30"/>
      <c r="N124" s="156"/>
      <c r="O124" s="30"/>
      <c r="P124" s="30"/>
      <c r="Q124" s="30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</row>
    <row r="125" spans="1:29" s="2" customFormat="1" ht="22.5">
      <c r="A125" s="217"/>
      <c r="B125" s="218"/>
      <c r="C125" s="219"/>
      <c r="D125" s="24" t="s">
        <v>156</v>
      </c>
      <c r="E125" s="140"/>
      <c r="F125" s="141">
        <v>443388.17</v>
      </c>
      <c r="G125" s="141">
        <v>910739.33</v>
      </c>
      <c r="H125" s="141">
        <v>1407087.6</v>
      </c>
      <c r="I125" s="141">
        <v>1194790.3700000001</v>
      </c>
      <c r="J125" s="158">
        <v>939572.58</v>
      </c>
      <c r="K125" s="159">
        <v>844950.92</v>
      </c>
      <c r="L125" s="159">
        <v>1285949.5900000001</v>
      </c>
      <c r="M125" s="159">
        <v>1205905.73</v>
      </c>
      <c r="N125" s="1"/>
      <c r="O125" s="30"/>
      <c r="P125" s="30"/>
      <c r="Q125" s="30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:29" ht="22.5">
      <c r="A126" s="217"/>
      <c r="B126" s="218"/>
      <c r="C126" s="219"/>
      <c r="D126" s="23" t="s">
        <v>157</v>
      </c>
      <c r="E126" s="139"/>
      <c r="F126" s="141"/>
      <c r="G126" s="141"/>
      <c r="H126" s="141"/>
      <c r="I126" s="141"/>
      <c r="J126" s="155"/>
      <c r="K126" s="30"/>
      <c r="L126" s="30"/>
      <c r="M126" s="30"/>
      <c r="N126" s="156"/>
      <c r="O126" s="30"/>
      <c r="P126" s="30"/>
      <c r="Q126" s="30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</row>
    <row r="127" spans="1:29">
      <c r="A127" s="217"/>
      <c r="B127" s="218"/>
      <c r="C127" s="219"/>
      <c r="D127" s="24" t="s">
        <v>158</v>
      </c>
      <c r="E127" s="140"/>
      <c r="F127" s="141">
        <v>0</v>
      </c>
      <c r="G127" s="141">
        <v>0</v>
      </c>
      <c r="H127" s="141">
        <v>0</v>
      </c>
      <c r="I127" s="141">
        <v>0</v>
      </c>
      <c r="J127" s="160">
        <v>0</v>
      </c>
      <c r="K127" s="161">
        <v>0</v>
      </c>
      <c r="L127" s="161">
        <v>0</v>
      </c>
      <c r="M127" s="161">
        <v>0</v>
      </c>
      <c r="N127" s="156"/>
      <c r="O127" s="30"/>
      <c r="P127" s="30"/>
      <c r="Q127" s="30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</row>
    <row r="128" spans="1:29" s="2" customFormat="1" ht="15.75">
      <c r="A128" s="217"/>
      <c r="B128" s="218"/>
      <c r="C128" s="219"/>
      <c r="D128" s="23" t="s">
        <v>158</v>
      </c>
      <c r="E128" s="139"/>
      <c r="F128" s="141"/>
      <c r="G128" s="141"/>
      <c r="H128" s="141"/>
      <c r="I128" s="141"/>
      <c r="J128" s="155"/>
      <c r="K128" s="30"/>
      <c r="L128" s="30"/>
      <c r="M128" s="30"/>
      <c r="N128" s="156"/>
      <c r="O128" s="30"/>
      <c r="P128" s="30"/>
      <c r="Q128" s="30"/>
      <c r="R128" s="57" t="e">
        <f>SUM(#REF!)</f>
        <v>#REF!</v>
      </c>
      <c r="S128" s="57" t="e">
        <f>SUM(#REF!)</f>
        <v>#REF!</v>
      </c>
      <c r="T128" s="57" t="e">
        <f>SUM(#REF!)</f>
        <v>#REF!</v>
      </c>
      <c r="U128" s="57" t="e">
        <f>SUM(#REF!)</f>
        <v>#REF!</v>
      </c>
      <c r="V128" s="57"/>
      <c r="W128" s="57"/>
      <c r="X128" s="57"/>
      <c r="Y128" s="57"/>
      <c r="Z128" s="57"/>
      <c r="AA128" s="57"/>
      <c r="AB128" s="57"/>
      <c r="AC128" s="57"/>
    </row>
    <row r="129" spans="1:29" ht="22.5">
      <c r="A129" s="217"/>
      <c r="B129" s="218"/>
      <c r="C129" s="219"/>
      <c r="D129" s="24" t="s">
        <v>338</v>
      </c>
      <c r="E129" s="139"/>
      <c r="F129" s="141">
        <v>55407.98</v>
      </c>
      <c r="G129" s="141">
        <v>56653.33</v>
      </c>
      <c r="H129" s="141">
        <v>87862.080000000002</v>
      </c>
      <c r="I129" s="141">
        <v>66187.8</v>
      </c>
      <c r="J129" s="158">
        <v>58387.8</v>
      </c>
      <c r="K129" s="159">
        <v>48062.8</v>
      </c>
      <c r="L129" s="159">
        <v>81816.08</v>
      </c>
      <c r="M129" s="159">
        <v>47887.8</v>
      </c>
      <c r="N129" s="156"/>
      <c r="O129" s="30"/>
      <c r="P129" s="30"/>
      <c r="Q129" s="30"/>
      <c r="R129" s="60" t="e">
        <f t="shared" ref="R129:U129" si="0">SUM(+R112+R115+R128)</f>
        <v>#REF!</v>
      </c>
      <c r="S129" s="60" t="e">
        <f t="shared" si="0"/>
        <v>#REF!</v>
      </c>
      <c r="T129" s="60" t="e">
        <f t="shared" si="0"/>
        <v>#REF!</v>
      </c>
      <c r="U129" s="60" t="e">
        <f t="shared" si="0"/>
        <v>#REF!</v>
      </c>
      <c r="V129" s="60"/>
      <c r="W129" s="60"/>
      <c r="X129" s="60"/>
      <c r="Y129" s="60"/>
      <c r="Z129" s="60"/>
      <c r="AA129" s="60"/>
      <c r="AB129" s="60"/>
      <c r="AC129" s="60"/>
    </row>
    <row r="130" spans="1:29" ht="33.75">
      <c r="A130" s="217"/>
      <c r="B130" s="218"/>
      <c r="C130" s="219"/>
      <c r="D130" s="24" t="s">
        <v>758</v>
      </c>
      <c r="E130" s="16"/>
      <c r="F130" s="141">
        <v>70085.69</v>
      </c>
      <c r="G130" s="141">
        <v>89663.91</v>
      </c>
      <c r="H130" s="141">
        <v>167304.24</v>
      </c>
      <c r="I130" s="141">
        <v>131225.54999999999</v>
      </c>
      <c r="J130" s="158">
        <v>98987.63</v>
      </c>
      <c r="K130" s="159">
        <v>115325.13</v>
      </c>
      <c r="L130" s="159">
        <v>115049.01</v>
      </c>
      <c r="M130" s="159">
        <v>102125.05</v>
      </c>
      <c r="N130" s="157"/>
      <c r="O130" s="71"/>
      <c r="P130" s="71"/>
      <c r="Q130" s="71"/>
      <c r="R130" s="59"/>
    </row>
    <row r="131" spans="1:29">
      <c r="A131" s="16"/>
      <c r="B131" s="16"/>
      <c r="C131" s="16"/>
      <c r="D131" s="16"/>
      <c r="E131" s="16"/>
      <c r="F131" s="137"/>
      <c r="G131" s="137"/>
      <c r="H131" s="137"/>
      <c r="I131" s="137"/>
      <c r="J131" s="16"/>
      <c r="K131" s="16"/>
      <c r="L131" s="16"/>
      <c r="M131" s="16"/>
      <c r="N131" s="16"/>
      <c r="O131" s="16"/>
      <c r="P131" s="16"/>
      <c r="Q131" s="16"/>
    </row>
    <row r="132" spans="1:29">
      <c r="A132" s="16"/>
      <c r="B132" s="16"/>
      <c r="C132" s="16"/>
      <c r="D132" s="16"/>
      <c r="E132" s="16"/>
      <c r="F132" s="137"/>
      <c r="G132" s="137"/>
      <c r="H132" s="137"/>
      <c r="I132" s="137"/>
      <c r="J132" s="16"/>
      <c r="K132" s="16"/>
      <c r="L132" s="16"/>
      <c r="M132" s="16"/>
      <c r="N132" s="16"/>
      <c r="O132" s="16"/>
      <c r="P132" s="16"/>
      <c r="Q132" s="16"/>
    </row>
    <row r="133" spans="1:29">
      <c r="A133" s="16"/>
      <c r="B133" s="16"/>
      <c r="C133" s="16"/>
      <c r="D133" s="16"/>
      <c r="E133" s="16"/>
      <c r="F133" s="137"/>
      <c r="G133" s="137"/>
      <c r="H133" s="137"/>
      <c r="I133" s="137"/>
      <c r="J133" s="16"/>
      <c r="K133" s="16"/>
      <c r="L133" s="16"/>
      <c r="M133" s="16"/>
      <c r="N133" s="16"/>
      <c r="O133" s="16"/>
      <c r="P133" s="16"/>
      <c r="Q133" s="16"/>
    </row>
    <row r="134" spans="1:29">
      <c r="A134" s="16"/>
      <c r="B134" s="16"/>
      <c r="C134" s="16"/>
      <c r="D134" s="16"/>
      <c r="E134" s="16"/>
      <c r="F134" s="137"/>
      <c r="G134" s="137"/>
      <c r="H134" s="137"/>
      <c r="I134" s="137"/>
      <c r="J134" s="16"/>
      <c r="K134" s="16"/>
      <c r="L134" s="16"/>
      <c r="M134" s="16"/>
      <c r="N134" s="16"/>
      <c r="O134" s="16"/>
      <c r="P134" s="16"/>
      <c r="Q134" s="16"/>
    </row>
    <row r="135" spans="1:29">
      <c r="A135" s="16"/>
      <c r="B135" s="16"/>
      <c r="C135" s="16"/>
      <c r="D135" s="16"/>
      <c r="E135" s="16"/>
      <c r="F135" s="137"/>
      <c r="G135" s="137"/>
      <c r="H135" s="137"/>
      <c r="I135" s="137"/>
      <c r="J135" s="16"/>
      <c r="K135" s="16"/>
      <c r="L135" s="16"/>
      <c r="M135" s="16"/>
      <c r="N135" s="16"/>
      <c r="O135" s="16"/>
      <c r="P135" s="16"/>
      <c r="Q135" s="16"/>
    </row>
    <row r="136" spans="1:29">
      <c r="A136" s="16"/>
      <c r="B136" s="16"/>
      <c r="C136" s="16"/>
      <c r="D136" s="16"/>
      <c r="E136" s="16"/>
      <c r="J136" s="16"/>
      <c r="K136" s="16"/>
      <c r="L136" s="16"/>
      <c r="M136" s="16"/>
      <c r="N136" s="16"/>
      <c r="O136" s="16"/>
      <c r="P136" s="16"/>
      <c r="Q136" s="16"/>
    </row>
    <row r="137" spans="1:29">
      <c r="A137" s="16"/>
      <c r="B137" s="16"/>
      <c r="C137" s="16"/>
      <c r="D137" s="16"/>
      <c r="E137" s="16"/>
      <c r="J137" s="16"/>
      <c r="K137" s="16"/>
      <c r="L137" s="16"/>
      <c r="M137" s="16"/>
      <c r="N137" s="16"/>
      <c r="O137" s="16"/>
      <c r="P137" s="16"/>
      <c r="Q137" s="16"/>
    </row>
    <row r="138" spans="1:29">
      <c r="A138" s="16"/>
      <c r="B138" s="16"/>
      <c r="C138" s="16"/>
      <c r="D138" s="16"/>
      <c r="E138" s="16"/>
      <c r="J138" s="16"/>
      <c r="K138" s="16"/>
      <c r="L138" s="16"/>
      <c r="M138" s="16"/>
      <c r="N138" s="16"/>
      <c r="O138" s="16"/>
      <c r="P138" s="16"/>
      <c r="Q138" s="16"/>
    </row>
    <row r="139" spans="1:29">
      <c r="A139" s="16"/>
      <c r="B139" s="16"/>
      <c r="C139" s="16"/>
      <c r="D139" s="16"/>
      <c r="E139" s="16"/>
      <c r="J139" s="16"/>
      <c r="K139" s="16"/>
      <c r="L139" s="16"/>
      <c r="M139" s="16"/>
      <c r="N139" s="16"/>
      <c r="O139" s="16"/>
      <c r="P139" s="16"/>
      <c r="Q139" s="16"/>
    </row>
    <row r="140" spans="1:29">
      <c r="A140" s="16"/>
      <c r="B140" s="16"/>
      <c r="C140" s="16"/>
      <c r="D140" s="16"/>
      <c r="E140" s="16"/>
      <c r="J140" s="16"/>
      <c r="K140" s="16"/>
      <c r="L140" s="16"/>
      <c r="M140" s="16"/>
      <c r="N140" s="16"/>
      <c r="O140" s="16"/>
      <c r="P140" s="16"/>
      <c r="Q140" s="16"/>
    </row>
    <row r="141" spans="1:29">
      <c r="A141" s="16"/>
      <c r="B141" s="16"/>
      <c r="C141" s="16"/>
      <c r="D141" s="16"/>
      <c r="E141" s="16"/>
      <c r="J141" s="16"/>
      <c r="K141" s="16"/>
      <c r="L141" s="16"/>
      <c r="M141" s="16"/>
      <c r="N141" s="16"/>
      <c r="O141" s="16"/>
      <c r="P141" s="16"/>
      <c r="Q141" s="16"/>
    </row>
    <row r="142" spans="1:29">
      <c r="A142" s="16"/>
      <c r="B142" s="16"/>
      <c r="C142" s="16"/>
      <c r="D142" s="16"/>
      <c r="E142" s="16"/>
      <c r="J142" s="16"/>
      <c r="K142" s="16"/>
      <c r="L142" s="16"/>
      <c r="M142" s="16"/>
      <c r="N142" s="16"/>
      <c r="O142" s="16"/>
      <c r="P142" s="16"/>
      <c r="Q142" s="16"/>
    </row>
    <row r="143" spans="1:29">
      <c r="A143" s="16"/>
      <c r="B143" s="16"/>
      <c r="C143" s="16"/>
      <c r="D143" s="16"/>
      <c r="E143" s="16"/>
      <c r="J143" s="16"/>
      <c r="K143" s="16"/>
      <c r="L143" s="16"/>
      <c r="M143" s="16"/>
      <c r="N143" s="16"/>
      <c r="O143" s="16"/>
      <c r="P143" s="16"/>
      <c r="Q143" s="16"/>
    </row>
    <row r="144" spans="1:29">
      <c r="A144" s="16"/>
      <c r="B144" s="16"/>
      <c r="C144" s="16"/>
      <c r="D144" s="16"/>
      <c r="E144" s="16"/>
      <c r="J144" s="16"/>
      <c r="K144" s="16"/>
      <c r="L144" s="16"/>
      <c r="M144" s="16"/>
      <c r="N144" s="16"/>
      <c r="O144" s="16"/>
      <c r="P144" s="16"/>
      <c r="Q144" s="16"/>
    </row>
    <row r="145" spans="1:17">
      <c r="A145" s="16"/>
      <c r="B145" s="16"/>
      <c r="C145" s="16"/>
      <c r="D145" s="16"/>
      <c r="E145" s="16"/>
      <c r="J145" s="16"/>
      <c r="K145" s="16"/>
      <c r="L145" s="16"/>
      <c r="M145" s="16"/>
      <c r="N145" s="16"/>
      <c r="O145" s="16"/>
      <c r="P145" s="16"/>
      <c r="Q145" s="16"/>
    </row>
    <row r="146" spans="1:17">
      <c r="A146" s="16"/>
      <c r="B146" s="16"/>
      <c r="C146" s="16"/>
      <c r="D146" s="16"/>
      <c r="E146" s="16"/>
      <c r="J146" s="16"/>
      <c r="K146" s="16"/>
      <c r="L146" s="16"/>
      <c r="M146" s="16"/>
      <c r="N146" s="16"/>
      <c r="O146" s="16"/>
      <c r="P146" s="16"/>
      <c r="Q146" s="16"/>
    </row>
    <row r="147" spans="1:17">
      <c r="A147" s="16"/>
      <c r="B147" s="16"/>
      <c r="C147" s="16"/>
      <c r="D147" s="16"/>
      <c r="E147" s="16"/>
      <c r="J147" s="16"/>
      <c r="K147" s="16"/>
      <c r="L147" s="16"/>
      <c r="M147" s="16"/>
      <c r="N147" s="16"/>
      <c r="O147" s="16"/>
      <c r="P147" s="16"/>
      <c r="Q147" s="16"/>
    </row>
    <row r="148" spans="1:17">
      <c r="A148" s="16"/>
      <c r="B148" s="16"/>
      <c r="C148" s="16"/>
      <c r="D148" s="16"/>
      <c r="E148" s="16"/>
      <c r="J148" s="16"/>
      <c r="K148" s="16"/>
      <c r="L148" s="16"/>
      <c r="M148" s="16"/>
      <c r="N148" s="16"/>
      <c r="O148" s="16"/>
      <c r="P148" s="16"/>
      <c r="Q148" s="16"/>
    </row>
    <row r="149" spans="1:17">
      <c r="A149" s="16"/>
      <c r="B149" s="16"/>
      <c r="C149" s="16"/>
      <c r="D149" s="16"/>
      <c r="E149" s="16"/>
      <c r="J149" s="16"/>
      <c r="K149" s="16"/>
      <c r="L149" s="16"/>
      <c r="M149" s="16"/>
      <c r="N149" s="16"/>
      <c r="O149" s="16"/>
      <c r="P149" s="16"/>
      <c r="Q149" s="16"/>
    </row>
    <row r="150" spans="1:17">
      <c r="A150" s="16"/>
      <c r="B150" s="16"/>
      <c r="C150" s="16"/>
      <c r="D150" s="16"/>
      <c r="E150" s="16"/>
      <c r="J150" s="16"/>
      <c r="K150" s="16"/>
      <c r="L150" s="16"/>
      <c r="M150" s="16"/>
      <c r="N150" s="16"/>
      <c r="O150" s="16"/>
      <c r="P150" s="16"/>
      <c r="Q150" s="16"/>
    </row>
    <row r="151" spans="1:17">
      <c r="A151" s="16"/>
      <c r="B151" s="16"/>
      <c r="C151" s="16"/>
      <c r="D151" s="16"/>
      <c r="E151" s="16"/>
      <c r="J151" s="16"/>
      <c r="K151" s="16"/>
      <c r="L151" s="16"/>
      <c r="M151" s="16"/>
      <c r="N151" s="16"/>
      <c r="O151" s="16"/>
      <c r="P151" s="16"/>
      <c r="Q151" s="16"/>
    </row>
    <row r="152" spans="1:17">
      <c r="A152" s="16"/>
      <c r="B152" s="16"/>
      <c r="C152" s="16"/>
      <c r="D152" s="16"/>
      <c r="E152" s="16"/>
      <c r="J152" s="16"/>
      <c r="K152" s="16"/>
      <c r="L152" s="16"/>
      <c r="M152" s="16"/>
      <c r="N152" s="16"/>
      <c r="O152" s="16"/>
      <c r="P152" s="16"/>
      <c r="Q152" s="16"/>
    </row>
    <row r="153" spans="1:17">
      <c r="A153" s="16"/>
      <c r="B153" s="16"/>
      <c r="C153" s="16"/>
      <c r="D153" s="16"/>
      <c r="E153" s="16"/>
      <c r="J153" s="16"/>
      <c r="K153" s="16"/>
      <c r="L153" s="16"/>
      <c r="M153" s="16"/>
      <c r="N153" s="16"/>
      <c r="O153" s="16"/>
      <c r="P153" s="16"/>
      <c r="Q153" s="16"/>
    </row>
    <row r="154" spans="1:17">
      <c r="A154" s="16"/>
      <c r="B154" s="16"/>
      <c r="C154" s="16"/>
      <c r="D154" s="16"/>
      <c r="E154" s="16"/>
      <c r="J154" s="16"/>
      <c r="K154" s="16"/>
      <c r="L154" s="16"/>
      <c r="M154" s="16"/>
      <c r="N154" s="16"/>
      <c r="O154" s="16"/>
      <c r="P154" s="16"/>
      <c r="Q154" s="16"/>
    </row>
  </sheetData>
  <mergeCells count="22">
    <mergeCell ref="F5:Q5"/>
    <mergeCell ref="F6:Q6"/>
    <mergeCell ref="A5:A7"/>
    <mergeCell ref="B5:B7"/>
    <mergeCell ref="C5:C7"/>
    <mergeCell ref="D5:D7"/>
    <mergeCell ref="E5:E7"/>
    <mergeCell ref="A8:A16"/>
    <mergeCell ref="B8:B114"/>
    <mergeCell ref="C8:C16"/>
    <mergeCell ref="A17:A104"/>
    <mergeCell ref="C17:C99"/>
    <mergeCell ref="A109:A111"/>
    <mergeCell ref="C109:C111"/>
    <mergeCell ref="A112:A114"/>
    <mergeCell ref="C112:C114"/>
    <mergeCell ref="A119:A130"/>
    <mergeCell ref="B119:B130"/>
    <mergeCell ref="C119:C130"/>
    <mergeCell ref="A115:A118"/>
    <mergeCell ref="B115:B118"/>
    <mergeCell ref="C115:C118"/>
  </mergeCells>
  <printOptions horizontalCentered="1"/>
  <pageMargins left="0.51181102362204722" right="0.51181102362204722" top="0.74803149606299213" bottom="0.74803149606299213" header="0.31496062992125984" footer="0.31496062992125984"/>
  <pageSetup paperSize="345" scale="48" orientation="landscape" r:id="rId1"/>
  <headerFooter>
    <oddFooter>&amp;C&amp;P de &amp;N</oddFooter>
  </headerFooter>
  <rowBreaks count="1" manualBreakCount="1">
    <brk id="11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19</vt:i4>
      </vt:variant>
    </vt:vector>
  </HeadingPairs>
  <TitlesOfParts>
    <vt:vector size="29" baseType="lpstr">
      <vt:lpstr>Hoja1</vt:lpstr>
      <vt:lpstr>Sección 1 Estructura Presup</vt:lpstr>
      <vt:lpstr>Sección 2 Población Beneficiada</vt:lpstr>
      <vt:lpstr>Intervenciones 2012-2013</vt:lpstr>
      <vt:lpstr>Intervenciones 2014-2015</vt:lpstr>
      <vt:lpstr>Intervenciones 2016-2017</vt:lpstr>
      <vt:lpstr>Intervenciones 2018-2019</vt:lpstr>
      <vt:lpstr>Intervenciones 2020 -2021</vt:lpstr>
      <vt:lpstr>Intervenciones 2022</vt:lpstr>
      <vt:lpstr>Identificación de programas </vt:lpstr>
      <vt:lpstr>Hoja1!Área_de_impresión</vt:lpstr>
      <vt:lpstr>'Identificación de programas '!Área_de_impresión</vt:lpstr>
      <vt:lpstr>'Intervenciones 2012-2013'!Área_de_impresión</vt:lpstr>
      <vt:lpstr>'Intervenciones 2014-2015'!Área_de_impresión</vt:lpstr>
      <vt:lpstr>'Intervenciones 2016-2017'!Área_de_impresión</vt:lpstr>
      <vt:lpstr>'Intervenciones 2018-2019'!Área_de_impresión</vt:lpstr>
      <vt:lpstr>'Intervenciones 2020 -2021'!Área_de_impresión</vt:lpstr>
      <vt:lpstr>'Intervenciones 2022'!Área_de_impresión</vt:lpstr>
      <vt:lpstr>'Sección 1 Estructura Presup'!Área_de_impresión</vt:lpstr>
      <vt:lpstr>'Sección 2 Población Beneficiada'!Área_de_impresión</vt:lpstr>
      <vt:lpstr>'Identificación de programas '!Títulos_a_imprimir</vt:lpstr>
      <vt:lpstr>'Intervenciones 2012-2013'!Títulos_a_imprimir</vt:lpstr>
      <vt:lpstr>'Intervenciones 2014-2015'!Títulos_a_imprimir</vt:lpstr>
      <vt:lpstr>'Intervenciones 2016-2017'!Títulos_a_imprimir</vt:lpstr>
      <vt:lpstr>'Intervenciones 2018-2019'!Títulos_a_imprimir</vt:lpstr>
      <vt:lpstr>'Intervenciones 2020 -2021'!Títulos_a_imprimir</vt:lpstr>
      <vt:lpstr>'Intervenciones 2022'!Títulos_a_imprimir</vt:lpstr>
      <vt:lpstr>'Sección 1 Estructura Presup'!Títulos_a_imprimir</vt:lpstr>
      <vt:lpstr>'Sección 2 Población Beneficiada'!Títulos_a_imprimir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orivera</dc:creator>
  <cp:lastModifiedBy>ailopez</cp:lastModifiedBy>
  <cp:lastPrinted>2022-05-09T21:54:52Z</cp:lastPrinted>
  <dcterms:created xsi:type="dcterms:W3CDTF">2017-05-12T20:16:41Z</dcterms:created>
  <dcterms:modified xsi:type="dcterms:W3CDTF">2022-09-13T17:04:12Z</dcterms:modified>
</cp:coreProperties>
</file>