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IFICACION_PREVI\Desktop\"/>
    </mc:Choice>
  </mc:AlternateContent>
  <xr:revisionPtr revIDLastSave="0" documentId="13_ncr:1_{5CD3D03B-A463-414D-97FF-3340515702F8}" xr6:coauthVersionLast="47" xr6:coauthVersionMax="47" xr10:uidLastSave="{00000000-0000-0000-0000-000000000000}"/>
  <bookViews>
    <workbookView xWindow="-120" yWindow="-120" windowWidth="20730" windowHeight="11160" tabRatio="808" xr2:uid="{00000000-000D-0000-FFFF-FFFF00000000}"/>
  </bookViews>
  <sheets>
    <sheet name="INFORME PVCMNA" sheetId="35" r:id="rId1"/>
  </sheets>
  <definedNames>
    <definedName name="_xlnm.Print_Titles" localSheetId="0">'INFORME PVCMNA'!$1:$3</definedName>
  </definedNames>
  <calcPr calcId="181029"/>
</workbook>
</file>

<file path=xl/calcChain.xml><?xml version="1.0" encoding="utf-8"?>
<calcChain xmlns="http://schemas.openxmlformats.org/spreadsheetml/2006/main">
  <c r="I27" i="35" l="1"/>
  <c r="N21" i="35"/>
  <c r="N20" i="35"/>
  <c r="N19" i="35"/>
  <c r="N14" i="35"/>
  <c r="N18" i="35"/>
  <c r="N17" i="35"/>
  <c r="N16" i="35"/>
  <c r="N15" i="35"/>
  <c r="F27" i="35"/>
  <c r="B27" i="35"/>
  <c r="M13" i="35"/>
  <c r="N13" i="35" l="1"/>
  <c r="C27" i="35" l="1"/>
  <c r="N12" i="35" l="1"/>
  <c r="N28" i="35"/>
  <c r="N29" i="35"/>
  <c r="N30" i="35"/>
  <c r="N31" i="35"/>
  <c r="N32" i="35"/>
  <c r="N33" i="35"/>
  <c r="N34" i="35"/>
  <c r="N35" i="35"/>
  <c r="I28" i="35"/>
  <c r="I29" i="35"/>
  <c r="I30" i="35"/>
  <c r="I31" i="35"/>
  <c r="I32" i="35"/>
  <c r="I33" i="35"/>
  <c r="I34" i="35"/>
  <c r="I35" i="35"/>
  <c r="D29" i="35"/>
  <c r="D30" i="35"/>
  <c r="D31" i="35"/>
  <c r="D32" i="35"/>
  <c r="D33" i="35"/>
  <c r="D34" i="35"/>
  <c r="D35" i="35"/>
  <c r="L13" i="35"/>
  <c r="L12" i="35" s="1"/>
  <c r="L27" i="35" l="1"/>
  <c r="G27" i="35"/>
  <c r="E27" i="35" l="1"/>
  <c r="J27" i="35"/>
  <c r="K27" i="35"/>
  <c r="H27" i="35"/>
  <c r="M27" i="35"/>
  <c r="N27" i="35" l="1"/>
  <c r="D28" i="35"/>
  <c r="D27" i="35"/>
</calcChain>
</file>

<file path=xl/sharedStrings.xml><?xml version="1.0" encoding="utf-8"?>
<sst xmlns="http://schemas.openxmlformats.org/spreadsheetml/2006/main" count="75" uniqueCount="72">
  <si>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</si>
  <si>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</si>
  <si>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</si>
  <si>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</si>
  <si>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</si>
  <si>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</si>
  <si>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</si>
  <si>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</si>
  <si>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</si>
  <si>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</si>
  <si>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</si>
  <si>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Sección 1 - Estructura Presupuestaria</t>
  </si>
  <si>
    <t>Sección 2 - Características de la Población Beneficiada</t>
  </si>
  <si>
    <t>Sección 3 - Información General</t>
  </si>
  <si>
    <t>Plantilla de Clasificador Temático 3</t>
  </si>
  <si>
    <t>Seguridad y Justicia</t>
  </si>
  <si>
    <t>Maya</t>
  </si>
  <si>
    <t>Xinca</t>
  </si>
  <si>
    <t>Garífuna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</si>
  <si>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</si>
  <si>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</si>
  <si>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</si>
  <si>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</si>
  <si>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</si>
  <si>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</si>
  <si>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</si>
  <si>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</si>
  <si>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</si>
  <si>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</si>
  <si>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</si>
  <si>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</si>
  <si>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</si>
  <si>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</si>
  <si>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</si>
  <si>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</si>
  <si>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</si>
  <si>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</si>
  <si>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</si>
  <si>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Mayores de 30 hasta 60 años
(Adultos)</t>
  </si>
  <si>
    <t>Mayores de 60 años
(Tercera Edad)</t>
  </si>
  <si>
    <t>0 hasta Menores de 13 años
(Niñez)</t>
  </si>
  <si>
    <t>13 hasta 30 años
(Juventud)</t>
  </si>
  <si>
    <t>11140069</t>
  </si>
  <si>
    <t>11</t>
  </si>
  <si>
    <t>00</t>
  </si>
  <si>
    <t>000</t>
  </si>
  <si>
    <t>0101</t>
  </si>
  <si>
    <t>13</t>
  </si>
  <si>
    <t>Dirección y coordinación</t>
  </si>
  <si>
    <t xml:space="preserve">4 (F4) </t>
  </si>
  <si>
    <t xml:space="preserve">3 (F4) </t>
  </si>
  <si>
    <t>11140069 SECRETARÍA EJECUTIVA DE LA ICMSJ / PROGRAMA DE PREVENCIÓN DE LA VIOLENCIA Y EL DELITO CONTRA MUJERES, NIÑEZ Y ADOLESCENCIA</t>
  </si>
  <si>
    <t xml:space="preserve">1 (F4) </t>
  </si>
  <si>
    <t xml:space="preserve">2 (F4) </t>
  </si>
  <si>
    <t xml:space="preserve">5 (F4) </t>
  </si>
  <si>
    <t xml:space="preserve">6 (F4) </t>
  </si>
  <si>
    <t xml:space="preserve">7 (F4) </t>
  </si>
  <si>
    <t>8 (F4)</t>
  </si>
  <si>
    <t>9 (F4)</t>
  </si>
  <si>
    <r>
      <t xml:space="preserve">Otro </t>
    </r>
    <r>
      <rPr>
        <sz val="8"/>
        <color indexed="8"/>
        <rFont val="Arial"/>
        <family val="2"/>
      </rPr>
      <t>(Mestizo)</t>
    </r>
  </si>
  <si>
    <t>visibilidad y divulgación</t>
  </si>
  <si>
    <t>Estudios y documentos técnicos relacionados con la prevención, atención y sanción de la violencia contra las mujeres, niñez y adolescencia.</t>
  </si>
  <si>
    <t>Asistencias técnicas y profesionales para el fortalecimiento de los procesos de prevención, atención y sanción de la violencia contra las mujeres, niñez y adolescentes.</t>
  </si>
  <si>
    <t>Fortalecimiento de capacidades técnicas en prevención, atención y sanción de la violencia y el delito contra mujeres, niñez y adolescentes.</t>
  </si>
  <si>
    <t xml:space="preserve">Dotación de mobiliario, equipo, vehículos y otros insumos para incrementar la capacidad de respuesta de las entidades e instituciones encargadas de prevenir, atender y sancionar la violencia contra las mujeres, niñez y adolescentes. </t>
  </si>
  <si>
    <t>Campañas de divulgación y sensibilización para la prevención y atención de la violencia y el delito contra mujeres, niñez y adolescentes.</t>
  </si>
  <si>
    <t xml:space="preserve">Mantenimiento, reparación, remozamiento y/o suministro de materiales de construcción para las instalaciones de las instituciones que integran la Instancia coordinadora de modernización del sector justicia. </t>
  </si>
  <si>
    <r>
      <rPr>
        <b/>
        <u/>
        <sz val="10"/>
        <color indexed="8"/>
        <rFont val="Arial"/>
        <family val="2"/>
      </rPr>
      <t>PRODUCTO:</t>
    </r>
    <r>
      <rPr>
        <sz val="10"/>
        <color indexed="8"/>
        <rFont val="Arial"/>
        <family val="2"/>
      </rPr>
      <t xml:space="preserve"> Prevenir la violencia y el delito contra mujeres, niñez y adolescencia</t>
    </r>
  </si>
  <si>
    <r>
      <rPr>
        <b/>
        <u/>
        <sz val="10"/>
        <color indexed="8"/>
        <rFont val="Arial"/>
        <family val="2"/>
      </rPr>
      <t>SUBPRODUCTO: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Prevenir la violencia y el delito contra mujeres, niñez y adolescencia</t>
    </r>
  </si>
  <si>
    <t>MAYO - AGOSTO 2021</t>
  </si>
  <si>
    <t xml:space="preserve"> - Asistencia técnica y profesional a la Unidad de Prevención Comunitaria de la Violencia -UPCV- del Ministerio de Gobernación y actores locales para la conformación de las Comisiones Municipales de la Mujer -COMUPRE- y la formulación/actualización de políticas municipales de prevención de la violencia y el delito en los departamentos de Escuintla y Suchitepéquez,ambos del área de incidencia del Programa.
 - Fortalecimiento de las capacidades técnicas del personal del Ministerio de Gobernación de las áreas siguientes: Subdirección de Prevención de la Polícia Nacional Civil, Oficina de Atención a la Victima-OAV-, Unidad de Prevención Comunitaria de la Violencia -UPCV- y de la División de Investigación Criminal -DEIC- de la PNC.  Así como, integrantes de las Direcciones Municipales de la Mujer -DMM-, Oficinas Municipales de la Niñez y la Adolescencia -OMNA-, Comisiones Municipales de Prevención -COMUPRES-, Redes de derivación, lideresas comunitarias de prevención y representantes de otras instituciones que realizan funciones y/o actividades encaminadas a prevenir, atender y sancionar la violencia contra las mujeres, niñas, niños y adolescentes, en el área de incidencia del Programa.  
 - Elaboración de docuemtos técnicos y de análisis relacionados con la prevención de la violencia contra las mujeres, niñez y adolescencia, mejoramiento de las medidas de seguridad para las mujeres y medidas de protección para la niñez y adolescencia víctimas de violencia de género. 
 - Dotación de mobiliario y equipo (complemento) a las sedes de las cinco instituciones que conforman la Instancia Coordinadora de Modernización del Sector Justicia -ICMSJ-, en el Modelo de Atención Integral para Mujeres Víctimas de Violencia I´X KEM -MAIMI-, en el área Metropolitana. 
 - Readecuación de espacios físicos de las instalaciones del Modelo I´X KEM -MAIMI-, para ofrecer a las mujeres víctimas de violencia que acuden a este Modelo, espacios dignos y apropiados para garantizar atención más oportuna.
 - Posicionamiento del Programa PREVI a través de las diversas actividades de comunicación y visibilidad realizadas a través de la Fan page del Programa, otras redes sociales y campañas de divulgación y sensibilización, así como insumos promocionales. </t>
  </si>
  <si>
    <t>La realización de algunas actividades presenciales en el territorio, derivado de las medidas sanitarias emitidas por las autoridades de salud pública para evitar la propagación de la Pandemia del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</si>
</sst>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justify" wrapText="1" readingOrder="1"/>
    </xf>
    <xf numFmtId="0" fontId="1" fillId="0" borderId="0" xfId="0" applyFont="1" applyFill="1" applyBorder="1"/>
    <xf numFmtId="0" fontId="1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49" fontId="12" fillId="0" borderId="2" xfId="0" applyNumberFormat="1" applyFont="1" applyFill="1" applyBorder="1" applyAlignment="1">
      <alignment horizontal="center" vertical="center"/>
    </xf>
    <xf numFmtId="165" fontId="15" fillId="3" borderId="2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justify" vertical="justify" wrapText="1"/>
    </xf>
    <xf numFmtId="0" fontId="11" fillId="2" borderId="2" xfId="0" applyFont="1" applyFill="1" applyBorder="1" applyAlignment="1">
      <alignment horizontal="justify" vertical="top" wrapText="1" readingOrder="1"/>
    </xf>
    <xf numFmtId="0" fontId="9" fillId="5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6" fillId="0" borderId="1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top" wrapText="1"/>
    </xf>
    <xf numFmtId="0" fontId="16" fillId="0" borderId="11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7" fontId="1" fillId="0" borderId="8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64" fontId="13" fillId="2" borderId="16" xfId="1" applyNumberFormat="1" applyFont="1" applyFill="1" applyBorder="1" applyAlignment="1">
      <alignment horizontal="center" vertical="center" wrapText="1" readingOrder="1"/>
    </xf>
    <xf numFmtId="164" fontId="13" fillId="2" borderId="17" xfId="1" applyNumberFormat="1" applyFont="1" applyFill="1" applyBorder="1" applyAlignment="1">
      <alignment horizontal="center" vertical="center" wrapText="1" readingOrder="1"/>
    </xf>
    <xf numFmtId="164" fontId="13" fillId="2" borderId="18" xfId="1" applyNumberFormat="1" applyFont="1" applyFill="1" applyBorder="1" applyAlignment="1">
      <alignment horizontal="center" vertical="center" wrapText="1" readingOrder="1"/>
    </xf>
    <xf numFmtId="3" fontId="22" fillId="0" borderId="2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showGridLines="0" showZeros="0" tabSelected="1" view="pageBreakPreview" zoomScale="90" zoomScaleSheetLayoutView="90" workbookViewId="0">
      <selection activeCell="O8" sqref="O8"/>
    </sheetView>
  </sheetViews>
  <sheetFormatPr baseColWidth="10" defaultColWidth="11.42578125" defaultRowHeight="14.25" x14ac:dyDescent="0.2"/>
  <cols>
    <col min="1" max="1" width="15" style="3" customWidth="1"/>
    <col min="2" max="2" width="9" style="3" bestFit="1" customWidth="1"/>
    <col min="3" max="3" width="8.42578125" style="3" bestFit="1" customWidth="1"/>
    <col min="4" max="4" width="9" style="3" customWidth="1"/>
    <col min="5" max="5" width="11" style="3" bestFit="1" customWidth="1"/>
    <col min="6" max="7" width="10.85546875" style="3" bestFit="1" customWidth="1"/>
    <col min="8" max="8" width="11.42578125" style="3" customWidth="1"/>
    <col min="9" max="9" width="15.85546875" style="3" customWidth="1"/>
    <col min="10" max="10" width="15.7109375" style="3" customWidth="1"/>
    <col min="11" max="11" width="15.5703125" style="3" customWidth="1"/>
    <col min="12" max="12" width="11.5703125" style="3" customWidth="1"/>
    <col min="13" max="13" width="8.28515625" style="3" customWidth="1"/>
    <col min="14" max="14" width="11.42578125" style="3" customWidth="1"/>
    <col min="15" max="15" width="31.85546875" style="3" customWidth="1"/>
    <col min="16" max="16384" width="11.42578125" style="3"/>
  </cols>
  <sheetData>
    <row r="1" spans="1:15" ht="15" x14ac:dyDescent="0.25">
      <c r="A1" s="2" t="s">
        <v>14</v>
      </c>
    </row>
    <row r="2" spans="1:15" ht="15" x14ac:dyDescent="0.25">
      <c r="A2" s="2" t="s">
        <v>15</v>
      </c>
    </row>
    <row r="3" spans="1:15" ht="15" x14ac:dyDescent="0.25">
      <c r="A3" s="2"/>
    </row>
    <row r="4" spans="1:15" ht="15" x14ac:dyDescent="0.25">
      <c r="A4" s="4" t="s">
        <v>19</v>
      </c>
      <c r="B4" s="52" t="s">
        <v>51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ht="4.5" customHeight="1" x14ac:dyDescent="0.2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"/>
    </row>
    <row r="6" spans="1:15" ht="15" x14ac:dyDescent="0.25">
      <c r="A6" s="4" t="s">
        <v>20</v>
      </c>
      <c r="B6" s="55" t="s">
        <v>69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</row>
    <row r="7" spans="1:15" ht="15" x14ac:dyDescent="0.25">
      <c r="A7" s="2"/>
    </row>
    <row r="8" spans="1:15" s="6" customFormat="1" ht="12" x14ac:dyDescent="0.2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1" customFormat="1" ht="12" x14ac:dyDescent="0.2">
      <c r="I9" s="6"/>
      <c r="K9" s="6"/>
      <c r="M9" s="6"/>
      <c r="N9" s="6"/>
    </row>
    <row r="10" spans="1:15" s="1" customFormat="1" ht="32.25" customHeight="1" x14ac:dyDescent="0.2">
      <c r="A10" s="44" t="s">
        <v>21</v>
      </c>
      <c r="B10" s="46" t="s">
        <v>22</v>
      </c>
      <c r="C10" s="48"/>
      <c r="D10" s="48"/>
      <c r="E10" s="48"/>
      <c r="F10" s="48"/>
      <c r="G10" s="48"/>
      <c r="H10" s="48"/>
      <c r="I10" s="46" t="s">
        <v>23</v>
      </c>
      <c r="J10" s="48"/>
      <c r="K10" s="48"/>
      <c r="L10" s="46" t="s">
        <v>26</v>
      </c>
      <c r="M10" s="47"/>
      <c r="N10" s="47"/>
      <c r="O10" s="47"/>
    </row>
    <row r="11" spans="1:15" s="1" customFormat="1" ht="53.25" customHeight="1" x14ac:dyDescent="0.2">
      <c r="A11" s="45"/>
      <c r="B11" s="22" t="s">
        <v>9</v>
      </c>
      <c r="C11" s="22" t="s">
        <v>0</v>
      </c>
      <c r="D11" s="22" t="s">
        <v>1</v>
      </c>
      <c r="E11" s="22" t="s">
        <v>2</v>
      </c>
      <c r="F11" s="22" t="s">
        <v>3</v>
      </c>
      <c r="G11" s="22" t="s">
        <v>4</v>
      </c>
      <c r="H11" s="23" t="s">
        <v>5</v>
      </c>
      <c r="I11" s="24" t="s">
        <v>36</v>
      </c>
      <c r="J11" s="24" t="s">
        <v>24</v>
      </c>
      <c r="K11" s="24" t="s">
        <v>25</v>
      </c>
      <c r="L11" s="24" t="s">
        <v>27</v>
      </c>
      <c r="M11" s="24" t="s">
        <v>28</v>
      </c>
      <c r="N11" s="24" t="s">
        <v>29</v>
      </c>
      <c r="O11" s="24" t="s">
        <v>30</v>
      </c>
    </row>
    <row r="12" spans="1:15" s="1" customFormat="1" ht="38.25" x14ac:dyDescent="0.2">
      <c r="A12" s="7"/>
      <c r="B12" s="58" t="s">
        <v>42</v>
      </c>
      <c r="C12" s="58" t="s">
        <v>43</v>
      </c>
      <c r="D12" s="58" t="s">
        <v>44</v>
      </c>
      <c r="E12" s="58" t="s">
        <v>45</v>
      </c>
      <c r="F12" s="58" t="s">
        <v>47</v>
      </c>
      <c r="G12" s="58" t="s">
        <v>45</v>
      </c>
      <c r="H12" s="58" t="s">
        <v>46</v>
      </c>
      <c r="I12" s="61">
        <v>6798000</v>
      </c>
      <c r="J12" s="61">
        <v>17551000</v>
      </c>
      <c r="K12" s="61">
        <v>6586408.7400000002</v>
      </c>
      <c r="L12" s="64">
        <f>+L13</f>
        <v>607</v>
      </c>
      <c r="M12" s="64">
        <v>1091</v>
      </c>
      <c r="N12" s="65">
        <f t="shared" ref="N12" si="0">+N13</f>
        <v>658</v>
      </c>
      <c r="O12" s="26" t="s">
        <v>67</v>
      </c>
    </row>
    <row r="13" spans="1:15" s="1" customFormat="1" ht="38.25" x14ac:dyDescent="0.2">
      <c r="A13" s="7">
        <v>1</v>
      </c>
      <c r="B13" s="59"/>
      <c r="C13" s="59"/>
      <c r="D13" s="59"/>
      <c r="E13" s="59"/>
      <c r="F13" s="59"/>
      <c r="G13" s="59"/>
      <c r="H13" s="59"/>
      <c r="I13" s="62"/>
      <c r="J13" s="62"/>
      <c r="K13" s="62"/>
      <c r="L13" s="66">
        <f>SUM(L14:L21)</f>
        <v>607</v>
      </c>
      <c r="M13" s="36">
        <f>SUM(M14:M21)</f>
        <v>1091</v>
      </c>
      <c r="N13" s="66">
        <f>SUM(N14:N21)</f>
        <v>658</v>
      </c>
      <c r="O13" s="26" t="s">
        <v>68</v>
      </c>
    </row>
    <row r="14" spans="1:15" s="1" customFormat="1" ht="12.75" x14ac:dyDescent="0.2">
      <c r="A14" s="7">
        <v>2</v>
      </c>
      <c r="B14" s="59"/>
      <c r="C14" s="59"/>
      <c r="D14" s="59"/>
      <c r="E14" s="59"/>
      <c r="F14" s="59"/>
      <c r="G14" s="59"/>
      <c r="H14" s="59"/>
      <c r="I14" s="62"/>
      <c r="J14" s="62"/>
      <c r="K14" s="62"/>
      <c r="L14" s="10">
        <v>360</v>
      </c>
      <c r="M14" s="66">
        <v>599</v>
      </c>
      <c r="N14" s="36">
        <f>299+60</f>
        <v>359</v>
      </c>
      <c r="O14" s="8" t="s">
        <v>48</v>
      </c>
    </row>
    <row r="15" spans="1:15" s="1" customFormat="1" ht="12.75" x14ac:dyDescent="0.2">
      <c r="A15" s="7">
        <v>3</v>
      </c>
      <c r="B15" s="59"/>
      <c r="C15" s="59"/>
      <c r="D15" s="59"/>
      <c r="E15" s="59"/>
      <c r="F15" s="59"/>
      <c r="G15" s="59"/>
      <c r="H15" s="59"/>
      <c r="I15" s="62"/>
      <c r="J15" s="62"/>
      <c r="K15" s="62"/>
      <c r="L15" s="10">
        <v>24</v>
      </c>
      <c r="M15" s="10">
        <v>33</v>
      </c>
      <c r="N15" s="10">
        <f>18+3</f>
        <v>21</v>
      </c>
      <c r="O15" s="8" t="s">
        <v>60</v>
      </c>
    </row>
    <row r="16" spans="1:15" s="1" customFormat="1" ht="63.75" x14ac:dyDescent="0.2">
      <c r="A16" s="7">
        <v>4</v>
      </c>
      <c r="B16" s="59"/>
      <c r="C16" s="59"/>
      <c r="D16" s="59"/>
      <c r="E16" s="59"/>
      <c r="F16" s="59"/>
      <c r="G16" s="59"/>
      <c r="H16" s="59"/>
      <c r="I16" s="62"/>
      <c r="J16" s="62"/>
      <c r="K16" s="62"/>
      <c r="L16" s="10">
        <v>12</v>
      </c>
      <c r="M16" s="10">
        <v>23</v>
      </c>
      <c r="N16" s="66">
        <f>13+3</f>
        <v>16</v>
      </c>
      <c r="O16" s="27" t="s">
        <v>61</v>
      </c>
    </row>
    <row r="17" spans="1:15" s="1" customFormat="1" ht="63.75" x14ac:dyDescent="0.2">
      <c r="A17" s="7">
        <v>5</v>
      </c>
      <c r="B17" s="59"/>
      <c r="C17" s="59"/>
      <c r="D17" s="59"/>
      <c r="E17" s="59"/>
      <c r="F17" s="59"/>
      <c r="G17" s="59"/>
      <c r="H17" s="59"/>
      <c r="I17" s="62"/>
      <c r="J17" s="62"/>
      <c r="K17" s="62"/>
      <c r="L17" s="10">
        <v>80</v>
      </c>
      <c r="M17" s="10">
        <v>117</v>
      </c>
      <c r="N17" s="10">
        <f>37+9</f>
        <v>46</v>
      </c>
      <c r="O17" s="27" t="s">
        <v>62</v>
      </c>
    </row>
    <row r="18" spans="1:15" s="1" customFormat="1" ht="63.75" x14ac:dyDescent="0.2">
      <c r="A18" s="7">
        <v>6</v>
      </c>
      <c r="B18" s="59"/>
      <c r="C18" s="59"/>
      <c r="D18" s="59"/>
      <c r="E18" s="59"/>
      <c r="F18" s="59"/>
      <c r="G18" s="59"/>
      <c r="H18" s="59"/>
      <c r="I18" s="62"/>
      <c r="J18" s="62"/>
      <c r="K18" s="62"/>
      <c r="L18" s="10">
        <v>92</v>
      </c>
      <c r="M18" s="10">
        <v>238</v>
      </c>
      <c r="N18" s="10">
        <f>148+16</f>
        <v>164</v>
      </c>
      <c r="O18" s="27" t="s">
        <v>63</v>
      </c>
    </row>
    <row r="19" spans="1:15" s="1" customFormat="1" ht="102" x14ac:dyDescent="0.2">
      <c r="A19" s="7">
        <v>7</v>
      </c>
      <c r="B19" s="59"/>
      <c r="C19" s="59"/>
      <c r="D19" s="59"/>
      <c r="E19" s="59"/>
      <c r="F19" s="59"/>
      <c r="G19" s="59"/>
      <c r="H19" s="59"/>
      <c r="I19" s="62"/>
      <c r="J19" s="62"/>
      <c r="K19" s="62"/>
      <c r="L19" s="10">
        <v>30</v>
      </c>
      <c r="M19" s="10">
        <v>60</v>
      </c>
      <c r="N19" s="10">
        <f>40+1</f>
        <v>41</v>
      </c>
      <c r="O19" s="27" t="s">
        <v>64</v>
      </c>
    </row>
    <row r="20" spans="1:15" s="1" customFormat="1" ht="60" customHeight="1" x14ac:dyDescent="0.2">
      <c r="A20" s="7">
        <v>8</v>
      </c>
      <c r="B20" s="59"/>
      <c r="C20" s="59"/>
      <c r="D20" s="59"/>
      <c r="E20" s="59"/>
      <c r="F20" s="59"/>
      <c r="G20" s="59"/>
      <c r="H20" s="59"/>
      <c r="I20" s="62"/>
      <c r="J20" s="62"/>
      <c r="K20" s="62"/>
      <c r="L20" s="10">
        <v>4</v>
      </c>
      <c r="M20" s="10">
        <v>7</v>
      </c>
      <c r="N20" s="10">
        <f>1+1</f>
        <v>2</v>
      </c>
      <c r="O20" s="27" t="s">
        <v>65</v>
      </c>
    </row>
    <row r="21" spans="1:15" s="1" customFormat="1" ht="88.5" customHeight="1" x14ac:dyDescent="0.2">
      <c r="A21" s="7">
        <v>9</v>
      </c>
      <c r="B21" s="60"/>
      <c r="C21" s="60"/>
      <c r="D21" s="60"/>
      <c r="E21" s="60"/>
      <c r="F21" s="60"/>
      <c r="G21" s="60"/>
      <c r="H21" s="60"/>
      <c r="I21" s="63"/>
      <c r="J21" s="63"/>
      <c r="K21" s="63"/>
      <c r="L21" s="14">
        <v>5</v>
      </c>
      <c r="M21" s="10">
        <v>14</v>
      </c>
      <c r="N21" s="10">
        <f>8+1</f>
        <v>9</v>
      </c>
      <c r="O21" s="27" t="s">
        <v>66</v>
      </c>
    </row>
    <row r="22" spans="1:15" s="1" customFormat="1" ht="12" x14ac:dyDescent="0.2">
      <c r="A22" s="37" t="s">
        <v>12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1:15" s="1" customFormat="1" ht="12" x14ac:dyDescent="0.2">
      <c r="M23" s="6"/>
      <c r="N23" s="6"/>
    </row>
    <row r="24" spans="1:15" s="1" customFormat="1" ht="15.75" customHeight="1" x14ac:dyDescent="0.2">
      <c r="A24" s="43" t="s">
        <v>10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5" s="1" customFormat="1" ht="32.25" customHeight="1" x14ac:dyDescent="0.2">
      <c r="A25" s="44" t="s">
        <v>31</v>
      </c>
      <c r="B25" s="46" t="s">
        <v>37</v>
      </c>
      <c r="C25" s="47"/>
      <c r="D25" s="47"/>
      <c r="E25" s="46" t="s">
        <v>32</v>
      </c>
      <c r="F25" s="47"/>
      <c r="G25" s="47"/>
      <c r="H25" s="47"/>
      <c r="I25" s="47"/>
      <c r="J25" s="46" t="s">
        <v>33</v>
      </c>
      <c r="K25" s="48"/>
      <c r="L25" s="48"/>
      <c r="M25" s="48"/>
      <c r="N25" s="48"/>
    </row>
    <row r="26" spans="1:15" s="1" customFormat="1" ht="53.25" customHeight="1" x14ac:dyDescent="0.2">
      <c r="A26" s="45"/>
      <c r="B26" s="25" t="s">
        <v>6</v>
      </c>
      <c r="C26" s="25" t="s">
        <v>7</v>
      </c>
      <c r="D26" s="25" t="s">
        <v>8</v>
      </c>
      <c r="E26" s="22" t="s">
        <v>40</v>
      </c>
      <c r="F26" s="22" t="s">
        <v>41</v>
      </c>
      <c r="G26" s="22" t="s">
        <v>38</v>
      </c>
      <c r="H26" s="22" t="s">
        <v>39</v>
      </c>
      <c r="I26" s="25" t="s">
        <v>8</v>
      </c>
      <c r="J26" s="25" t="s">
        <v>16</v>
      </c>
      <c r="K26" s="25" t="s">
        <v>17</v>
      </c>
      <c r="L26" s="25" t="s">
        <v>18</v>
      </c>
      <c r="M26" s="22" t="s">
        <v>59</v>
      </c>
      <c r="N26" s="25" t="s">
        <v>8</v>
      </c>
    </row>
    <row r="27" spans="1:15" s="13" customFormat="1" ht="12" x14ac:dyDescent="0.2">
      <c r="A27" s="12" t="s">
        <v>52</v>
      </c>
      <c r="B27" s="35">
        <f>SUM(B28:B35)</f>
        <v>182162</v>
      </c>
      <c r="C27" s="35">
        <f>SUM(C28:C35)</f>
        <v>40358</v>
      </c>
      <c r="D27" s="15">
        <f>SUM(B27:C27)</f>
        <v>222520</v>
      </c>
      <c r="E27" s="33">
        <f>SUM(E28:E35)</f>
        <v>0</v>
      </c>
      <c r="F27" s="33">
        <f t="shared" ref="F27:H27" si="1">SUM(F28:F35)</f>
        <v>47988</v>
      </c>
      <c r="G27" s="33">
        <f t="shared" si="1"/>
        <v>31981</v>
      </c>
      <c r="H27" s="33">
        <f t="shared" si="1"/>
        <v>34</v>
      </c>
      <c r="I27" s="15">
        <f>SUM(E27:H27)</f>
        <v>80003</v>
      </c>
      <c r="J27" s="33">
        <f>SUM(J28:J35)</f>
        <v>208</v>
      </c>
      <c r="K27" s="33">
        <f t="shared" ref="K27:M27" si="2">SUM(K28:K35)</f>
        <v>12</v>
      </c>
      <c r="L27" s="33">
        <f t="shared" si="2"/>
        <v>0</v>
      </c>
      <c r="M27" s="33">
        <f t="shared" si="2"/>
        <v>1531</v>
      </c>
      <c r="N27" s="15">
        <f>SUM(J27:M27)</f>
        <v>1751</v>
      </c>
    </row>
    <row r="28" spans="1:15" s="13" customFormat="1" ht="12" x14ac:dyDescent="0.2">
      <c r="A28" s="12" t="s">
        <v>53</v>
      </c>
      <c r="B28" s="36">
        <v>41</v>
      </c>
      <c r="C28" s="36">
        <v>27</v>
      </c>
      <c r="D28" s="15">
        <f>SUM(B28:C28)</f>
        <v>68</v>
      </c>
      <c r="E28" s="34"/>
      <c r="F28" s="34">
        <v>12</v>
      </c>
      <c r="G28" s="34">
        <v>56</v>
      </c>
      <c r="H28" s="34"/>
      <c r="I28" s="15">
        <f t="shared" ref="I28:I35" si="3">SUM(E28:H28)</f>
        <v>68</v>
      </c>
      <c r="J28" s="34">
        <v>4</v>
      </c>
      <c r="K28" s="34"/>
      <c r="L28" s="34"/>
      <c r="M28" s="34">
        <v>64</v>
      </c>
      <c r="N28" s="15">
        <f t="shared" ref="N28:N35" si="4">SUM(J28:M28)</f>
        <v>68</v>
      </c>
    </row>
    <row r="29" spans="1:15" s="13" customFormat="1" ht="12" x14ac:dyDescent="0.2">
      <c r="A29" s="12" t="s">
        <v>50</v>
      </c>
      <c r="B29" s="36">
        <v>181297</v>
      </c>
      <c r="C29" s="36">
        <v>39472</v>
      </c>
      <c r="D29" s="15">
        <f t="shared" ref="D29:D35" si="5">SUM(B29:C29)</f>
        <v>220769</v>
      </c>
      <c r="E29" s="34"/>
      <c r="F29" s="34">
        <v>47700</v>
      </c>
      <c r="G29" s="34">
        <v>30552</v>
      </c>
      <c r="H29" s="34"/>
      <c r="I29" s="15">
        <f t="shared" si="3"/>
        <v>78252</v>
      </c>
      <c r="J29" s="34"/>
      <c r="K29" s="34"/>
      <c r="L29" s="34"/>
      <c r="M29" s="34"/>
      <c r="N29" s="15">
        <f t="shared" si="4"/>
        <v>0</v>
      </c>
    </row>
    <row r="30" spans="1:15" s="13" customFormat="1" ht="12" x14ac:dyDescent="0.2">
      <c r="A30" s="12" t="s">
        <v>49</v>
      </c>
      <c r="B30" s="36"/>
      <c r="C30" s="36"/>
      <c r="D30" s="15">
        <f t="shared" si="5"/>
        <v>0</v>
      </c>
      <c r="E30" s="34"/>
      <c r="F30" s="34"/>
      <c r="G30" s="34"/>
      <c r="H30" s="34"/>
      <c r="I30" s="15">
        <f t="shared" si="3"/>
        <v>0</v>
      </c>
      <c r="J30" s="34"/>
      <c r="K30" s="34"/>
      <c r="L30" s="34"/>
      <c r="M30" s="34"/>
      <c r="N30" s="15">
        <f t="shared" si="4"/>
        <v>0</v>
      </c>
    </row>
    <row r="31" spans="1:15" s="13" customFormat="1" ht="12" x14ac:dyDescent="0.2">
      <c r="A31" s="12" t="s">
        <v>54</v>
      </c>
      <c r="B31" s="36">
        <v>24</v>
      </c>
      <c r="C31" s="36">
        <v>7</v>
      </c>
      <c r="D31" s="15">
        <f t="shared" si="5"/>
        <v>31</v>
      </c>
      <c r="E31" s="34"/>
      <c r="F31" s="34"/>
      <c r="G31" s="34">
        <v>31</v>
      </c>
      <c r="H31" s="34"/>
      <c r="I31" s="15">
        <f t="shared" si="3"/>
        <v>31</v>
      </c>
      <c r="J31" s="34">
        <v>4</v>
      </c>
      <c r="K31" s="34"/>
      <c r="L31" s="34"/>
      <c r="M31" s="34">
        <v>27</v>
      </c>
      <c r="N31" s="15">
        <f t="shared" si="4"/>
        <v>31</v>
      </c>
    </row>
    <row r="32" spans="1:15" s="13" customFormat="1" ht="12" x14ac:dyDescent="0.2">
      <c r="A32" s="12" t="s">
        <v>55</v>
      </c>
      <c r="B32" s="36">
        <v>800</v>
      </c>
      <c r="C32" s="36">
        <v>852</v>
      </c>
      <c r="D32" s="15">
        <f t="shared" si="5"/>
        <v>1652</v>
      </c>
      <c r="E32" s="34"/>
      <c r="F32" s="34">
        <v>276</v>
      </c>
      <c r="G32" s="34">
        <v>1342</v>
      </c>
      <c r="H32" s="34">
        <v>34</v>
      </c>
      <c r="I32" s="15">
        <f t="shared" si="3"/>
        <v>1652</v>
      </c>
      <c r="J32" s="34">
        <v>200</v>
      </c>
      <c r="K32" s="34">
        <v>12</v>
      </c>
      <c r="L32" s="34"/>
      <c r="M32" s="34">
        <v>1440</v>
      </c>
      <c r="N32" s="15">
        <f t="shared" si="4"/>
        <v>1652</v>
      </c>
    </row>
    <row r="33" spans="1:23" s="13" customFormat="1" ht="12" x14ac:dyDescent="0.2">
      <c r="A33" s="12" t="s">
        <v>56</v>
      </c>
      <c r="B33" s="36">
        <v>0</v>
      </c>
      <c r="C33" s="36">
        <v>0</v>
      </c>
      <c r="D33" s="15">
        <f t="shared" si="5"/>
        <v>0</v>
      </c>
      <c r="E33" s="34"/>
      <c r="F33" s="34"/>
      <c r="G33" s="34"/>
      <c r="H33" s="34"/>
      <c r="I33" s="15">
        <f t="shared" si="3"/>
        <v>0</v>
      </c>
      <c r="J33" s="34"/>
      <c r="K33" s="34"/>
      <c r="L33" s="34"/>
      <c r="M33" s="34"/>
      <c r="N33" s="15">
        <f t="shared" si="4"/>
        <v>0</v>
      </c>
    </row>
    <row r="34" spans="1:23" s="13" customFormat="1" ht="12" x14ac:dyDescent="0.2">
      <c r="A34" s="12" t="s">
        <v>57</v>
      </c>
      <c r="B34" s="36">
        <v>0</v>
      </c>
      <c r="C34" s="36">
        <v>0</v>
      </c>
      <c r="D34" s="15">
        <f t="shared" si="5"/>
        <v>0</v>
      </c>
      <c r="E34" s="34"/>
      <c r="F34" s="34"/>
      <c r="G34" s="34"/>
      <c r="H34" s="34"/>
      <c r="I34" s="15">
        <f t="shared" si="3"/>
        <v>0</v>
      </c>
      <c r="J34" s="34"/>
      <c r="K34" s="34"/>
      <c r="L34" s="34"/>
      <c r="M34" s="34"/>
      <c r="N34" s="15">
        <f t="shared" si="4"/>
        <v>0</v>
      </c>
    </row>
    <row r="35" spans="1:23" s="13" customFormat="1" ht="12" x14ac:dyDescent="0.2">
      <c r="A35" s="12" t="s">
        <v>58</v>
      </c>
      <c r="B35" s="36">
        <v>0</v>
      </c>
      <c r="C35" s="36">
        <v>0</v>
      </c>
      <c r="D35" s="15">
        <f t="shared" si="5"/>
        <v>0</v>
      </c>
      <c r="E35" s="34"/>
      <c r="F35" s="34"/>
      <c r="G35" s="34"/>
      <c r="H35" s="34"/>
      <c r="I35" s="15">
        <f t="shared" si="3"/>
        <v>0</v>
      </c>
      <c r="J35" s="34"/>
      <c r="K35" s="34"/>
      <c r="L35" s="34"/>
      <c r="M35" s="34"/>
      <c r="N35" s="15">
        <f t="shared" si="4"/>
        <v>0</v>
      </c>
    </row>
    <row r="36" spans="1:23" s="17" customFormat="1" ht="17.25" customHeight="1" x14ac:dyDescent="0.25">
      <c r="B36" s="18"/>
      <c r="C36" s="18"/>
      <c r="D36" s="18"/>
      <c r="F36" s="19"/>
      <c r="I36" s="20"/>
      <c r="M36" s="21"/>
      <c r="N36" s="21"/>
    </row>
    <row r="37" spans="1:23" s="1" customFormat="1" ht="14.25" customHeight="1" x14ac:dyDescent="0.2">
      <c r="A37" s="1" t="s">
        <v>13</v>
      </c>
    </row>
    <row r="38" spans="1:23" s="1" customFormat="1" ht="10.5" customHeight="1" thickBot="1" x14ac:dyDescent="0.25"/>
    <row r="39" spans="1:23" s="11" customFormat="1" ht="18" customHeight="1" x14ac:dyDescent="0.25">
      <c r="A39" s="31" t="s">
        <v>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0"/>
    </row>
    <row r="40" spans="1:23" s="1" customFormat="1" ht="246.75" customHeight="1" thickBot="1" x14ac:dyDescent="0.25">
      <c r="A40" s="49" t="s">
        <v>70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23" s="6" customFormat="1" ht="12.75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3" s="11" customFormat="1" ht="18.75" customHeight="1" x14ac:dyDescent="0.25">
      <c r="A42" s="28" t="s">
        <v>35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16"/>
      <c r="Q42" s="16"/>
      <c r="R42" s="16"/>
      <c r="S42" s="16"/>
      <c r="T42" s="16"/>
      <c r="U42" s="16"/>
      <c r="V42" s="16"/>
      <c r="W42" s="16"/>
    </row>
    <row r="43" spans="1:23" s="16" customFormat="1" ht="56.45" customHeight="1" thickBot="1" x14ac:dyDescent="0.3">
      <c r="A43" s="40" t="s">
        <v>71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</row>
  </sheetData>
  <mergeCells count="24">
    <mergeCell ref="G12:G21"/>
    <mergeCell ref="H12:H21"/>
    <mergeCell ref="I12:I21"/>
    <mergeCell ref="J12:J21"/>
    <mergeCell ref="K12:K21"/>
    <mergeCell ref="B12:B21"/>
    <mergeCell ref="C12:C21"/>
    <mergeCell ref="D12:D21"/>
    <mergeCell ref="E12:E21"/>
    <mergeCell ref="F12:F21"/>
    <mergeCell ref="B4:O4"/>
    <mergeCell ref="B6:O6"/>
    <mergeCell ref="A10:A11"/>
    <mergeCell ref="B10:H10"/>
    <mergeCell ref="I10:K10"/>
    <mergeCell ref="L10:O10"/>
    <mergeCell ref="A22:O22"/>
    <mergeCell ref="A43:O43"/>
    <mergeCell ref="A24:N24"/>
    <mergeCell ref="A25:A26"/>
    <mergeCell ref="B25:D25"/>
    <mergeCell ref="E25:I25"/>
    <mergeCell ref="J25:N25"/>
    <mergeCell ref="A40:O40"/>
  </mergeCells>
  <phoneticPr fontId="14" type="noConversion"/>
  <printOptions horizontalCentered="1"/>
  <pageMargins left="0" right="0" top="0.98425196850393704" bottom="0" header="0" footer="0"/>
  <pageSetup scale="66" fitToHeight="10" orientation="landscape" r:id="rId1"/>
  <rowBreaks count="1" manualBreakCount="1">
    <brk id="21" max="16383" man="1"/>
  </rowBreaks>
  <ignoredErrors>
    <ignoredError sqref="H12 B12:E12 G12" numberStoredAsText="1"/>
    <ignoredError sqref="D27 I28:I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PVCMNA</vt:lpstr>
      <vt:lpstr>'INFORME PVCMNA'!Títulos_a_imprimir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PLANIFICACION_PREVI</cp:lastModifiedBy>
  <cp:lastPrinted>2021-01-05T21:49:23Z</cp:lastPrinted>
  <dcterms:created xsi:type="dcterms:W3CDTF">2014-01-22T14:40:17Z</dcterms:created>
  <dcterms:modified xsi:type="dcterms:W3CDTF">2021-09-03T16:29:09Z</dcterms:modified>
</cp:coreProperties>
</file>