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Default Extension="jpeg" ContentType="image/jpeg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8250" tabRatio="899" activeTab="0"/>
  </bookViews>
  <sheets>
    <sheet name="Subrupo de gasto " sheetId="1" r:id="rId1"/>
    <sheet name="Finalidad" sheetId="2" r:id="rId2"/>
    <sheet name="Financiamiento" sheetId="3" r:id="rId3"/>
    <sheet name="Institución" sheetId="4" r:id="rId4"/>
    <sheet name="Hoja3" sheetId="5" r:id="rId5"/>
    <sheet name="Hoja4" sheetId="6" r:id="rId6"/>
  </sheets>
  <externalReferences>
    <externalReference r:id="rId9"/>
    <externalReference r:id="rId10"/>
  </externalReferences>
  <definedNames>
    <definedName name="_Order1" hidden="1">255</definedName>
    <definedName name="_Order2" hidden="1">255</definedName>
    <definedName name="a">#REF!</definedName>
    <definedName name="A_IMPRESIÓN_IM">#REF!</definedName>
    <definedName name="_xlnm.Print_Area" localSheetId="2">'Financiamiento'!#REF!</definedName>
    <definedName name="_xlnm.Print_Area" localSheetId="0">'Subrupo de gasto '!$A$1:$G$1</definedName>
    <definedName name="Bodoque">'[2]Indic. '!$A$1</definedName>
    <definedName name="C.1">#REF!</definedName>
  </definedNames>
  <calcPr fullCalcOnLoad="1"/>
</workbook>
</file>

<file path=xl/sharedStrings.xml><?xml version="1.0" encoding="utf-8"?>
<sst xmlns="http://schemas.openxmlformats.org/spreadsheetml/2006/main" count="160" uniqueCount="88">
  <si>
    <t>Defensa</t>
  </si>
  <si>
    <t>Salud</t>
  </si>
  <si>
    <t>Procuraduría General de la Nación</t>
  </si>
  <si>
    <t>Funcionamiento</t>
  </si>
  <si>
    <t>Inversión</t>
  </si>
  <si>
    <t>Deuda Pública</t>
  </si>
  <si>
    <t>Vigente</t>
  </si>
  <si>
    <t>Ejecutado</t>
  </si>
  <si>
    <t>Salud y Asistencia Social</t>
  </si>
  <si>
    <t>Educación</t>
  </si>
  <si>
    <t>Cultura y Deportes</t>
  </si>
  <si>
    <t>Presidencia de la República</t>
  </si>
  <si>
    <t xml:space="preserve">Institución </t>
  </si>
  <si>
    <t>Aprobado</t>
  </si>
  <si>
    <t>Total</t>
  </si>
  <si>
    <t>Relaciones Exteriores</t>
  </si>
  <si>
    <t>Transferencias de Capital</t>
  </si>
  <si>
    <t>Servicios de la Deuda Pública</t>
  </si>
  <si>
    <t>Donaciones Internas</t>
  </si>
  <si>
    <t>Recursos Propios</t>
  </si>
  <si>
    <t>Donaciones Externas</t>
  </si>
  <si>
    <t>Total:</t>
  </si>
  <si>
    <t>Recursos del Tesoro</t>
  </si>
  <si>
    <t>Crédito Interno</t>
  </si>
  <si>
    <t>Crédito Externo</t>
  </si>
  <si>
    <t>Afectación Específica</t>
  </si>
  <si>
    <t>Gobernación</t>
  </si>
  <si>
    <t>Economía</t>
  </si>
  <si>
    <t>Agricultura, Ganadería y Alimentación</t>
  </si>
  <si>
    <t>Comunicaciones, Infraestructura y Vivienda</t>
  </si>
  <si>
    <t>Energía y Minas</t>
  </si>
  <si>
    <t>Ambiente y Recursos Naturales</t>
  </si>
  <si>
    <t>Obligaciones del Estado</t>
  </si>
  <si>
    <t>Trabajo y Seguridad Social</t>
  </si>
  <si>
    <t>(En millones de Q.)</t>
  </si>
  <si>
    <t>Gastos en Recurso Humano</t>
  </si>
  <si>
    <t>Inversión Física</t>
  </si>
  <si>
    <t>Inversión Financiera</t>
  </si>
  <si>
    <t>Atención a Desastres y Gestión de Riesgos</t>
  </si>
  <si>
    <t>Asuntos Económicos</t>
  </si>
  <si>
    <t>Protección Ambiental</t>
  </si>
  <si>
    <t>Urbanización y Servicios Comunitarios</t>
  </si>
  <si>
    <t>Protección Social</t>
  </si>
  <si>
    <t>Transacciones de la Deuda Pública</t>
  </si>
  <si>
    <t>Servicios Públicos Generales</t>
  </si>
  <si>
    <t>Fuente: Ministerio de Finanzas Públicas. SICOIN</t>
  </si>
  <si>
    <t>Finanzas Públicas</t>
  </si>
  <si>
    <t>Secretarías y otras Dependencias del Ejecutivo</t>
  </si>
  <si>
    <t>Orden Público y Seguridad Ciudadana</t>
  </si>
  <si>
    <t>( c )</t>
  </si>
  <si>
    <t>( b )</t>
  </si>
  <si>
    <t>( a )</t>
  </si>
  <si>
    <t>Gastos de Administración</t>
  </si>
  <si>
    <t>Desarrollo Social</t>
  </si>
  <si>
    <t>Gobernación, Educación, Salud, Comunicaciones</t>
  </si>
  <si>
    <t>Total (a + b + c +d)</t>
  </si>
  <si>
    <t>Agrupación para gráfica</t>
  </si>
  <si>
    <t>Agrupación para gráfica de mayor a menor</t>
  </si>
  <si>
    <t>a) Obligaciones del Estado</t>
  </si>
  <si>
    <t>b) Servicios de la Deuda Pública</t>
  </si>
  <si>
    <t>c)  Gobernación, Educación, Salud, Comunicaciones</t>
  </si>
  <si>
    <t>d) Resto Instituciones Admon Central.</t>
  </si>
  <si>
    <t>Resumen para gráfica de pastel</t>
  </si>
  <si>
    <t>Resto Instituciones Admon. Central</t>
  </si>
  <si>
    <t>Act. Deportivas, Recreativas, Cultura y Religión</t>
  </si>
  <si>
    <t>( d )</t>
  </si>
  <si>
    <t>Defensa Nacional</t>
  </si>
  <si>
    <t>Trabajo y Previsión Social</t>
  </si>
  <si>
    <t>Obligaciones del Estado a cargo del Tesoro</t>
  </si>
  <si>
    <t>Aprobado 2016</t>
  </si>
  <si>
    <t>Recomendado</t>
  </si>
  <si>
    <t>Recomendado 2017 en %</t>
  </si>
  <si>
    <t>Recomendado 2017</t>
  </si>
  <si>
    <t>Vigente 2016 en %</t>
  </si>
  <si>
    <t>Vigente 2016</t>
  </si>
  <si>
    <t>Aprobado 2016 en %</t>
  </si>
  <si>
    <t>Transferencias Corrientes</t>
  </si>
  <si>
    <t>Asignaciones Presupuestarias Institucionales</t>
  </si>
  <si>
    <t>%</t>
  </si>
  <si>
    <t>2016</t>
  </si>
  <si>
    <t>Variación</t>
  </si>
  <si>
    <t>(c-b)</t>
  </si>
  <si>
    <t>Presupuesto 2016 y Proyecto 2017</t>
  </si>
  <si>
    <t>PROYECTO  Presupuesto Ciudadano 2017 por Institución</t>
  </si>
  <si>
    <t xml:space="preserve">PROYECTO Presupuesto 2017 ciudadano, por Tipo y Subgrupo de Gasto </t>
  </si>
  <si>
    <t>PROYECTO Presupuesto ciudadano 2017, por Finalidad</t>
  </si>
  <si>
    <t>PROYECTO Presupuesto ciudadano 2017, por Fuente Agregada de Financiamiento</t>
  </si>
  <si>
    <t>2017  -  %</t>
  </si>
</sst>
</file>

<file path=xl/styles.xml><?xml version="1.0" encoding="utf-8"?>
<styleSheet xmlns="http://schemas.openxmlformats.org/spreadsheetml/2006/main">
  <numFmts count="62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_);\(#,##0.0\)"/>
    <numFmt numFmtId="181" formatCode="_([$€-2]* #,##0.00_);_([$€-2]* \(#,##0.00\);_([$€-2]* &quot;-&quot;??_)"/>
    <numFmt numFmtId="182" formatCode="0.0%"/>
    <numFmt numFmtId="183" formatCode="_(* #,##0.0_);_(* \(#,##0.0\);_(* &quot;-&quot;??_);_(@_)"/>
    <numFmt numFmtId="184" formatCode="_(* #,##0.0000000_);_(* \(#,##0.0000000\);_(* &quot;-&quot;??_);_(@_)"/>
    <numFmt numFmtId="185" formatCode="_(* #,##0.000000000_);_(* \(#,##0.000000000\);_(* &quot;-&quot;??_);_(@_)"/>
    <numFmt numFmtId="186" formatCode="_(* #,##0.0000000000_);_(* \(#,##0.0000000000\);_(* &quot;-&quot;??_);_(@_)"/>
    <numFmt numFmtId="187" formatCode="#,##0.000_);\(#,##0.000\)"/>
    <numFmt numFmtId="188" formatCode="#,##0.00;\-#,##0.00;0.00"/>
    <numFmt numFmtId="189" formatCode="#,##0;\-#,##0;0"/>
    <numFmt numFmtId="190" formatCode="h:mm\.ss\ "/>
    <numFmt numFmtId="191" formatCode="_(* #,##0.0_);_(* \(#,##0.0\);_(* &quot;-&quot;?_);_(@_)"/>
    <numFmt numFmtId="192" formatCode="m/d/yyyy"/>
    <numFmt numFmtId="193" formatCode="#0.00;\-#0.00;0.00"/>
    <numFmt numFmtId="194" formatCode="_(* #,##0.000_);_(* \(#,##0.000\);_(* &quot;-&quot;??_);_(@_)"/>
    <numFmt numFmtId="195" formatCode="_(* #,##0.0000_);_(* \(#,##0.0000\);_(* &quot;-&quot;??_);_(@_)"/>
    <numFmt numFmtId="196" formatCode="_(* #,##0.000000_);_(* \(#,##0.000000\);_(* &quot;-&quot;??_);_(@_)"/>
    <numFmt numFmtId="197" formatCode="#,##0.0"/>
    <numFmt numFmtId="198" formatCode="_(* #,##0_);_(* \(#,##0\);_(* &quot;-&quot;??_);_(@_)"/>
    <numFmt numFmtId="199" formatCode="_(* #,##0.00000000_);_(* \(#,##0.00000000\);_(* &quot;-&quot;??_);_(@_)"/>
    <numFmt numFmtId="200" formatCode="#,##0.00000000000000000000000000_);\(#,##0.00000000000000000000000000\)"/>
    <numFmt numFmtId="201" formatCode="#,##0.00000000_);\(#,##0.00000000\)"/>
    <numFmt numFmtId="202" formatCode="_(* #,##0.00000000000000_);_(* \(#,##0.00000000000000\);_(* &quot;-&quot;??_);_(@_)"/>
    <numFmt numFmtId="203" formatCode="_(* #,##0.00000000000000000000_);_(* \(#,##0.00000000000000000000\);_(* &quot;-&quot;??_);_(@_)"/>
    <numFmt numFmtId="204" formatCode="#0;\(#0\);0"/>
    <numFmt numFmtId="205" formatCode="_-* #,##0.0\ _€_-;\-* #,##0.0\ _€_-;_-* &quot;-&quot;?\ _€_-;_-@_-"/>
    <numFmt numFmtId="206" formatCode="0.0"/>
    <numFmt numFmtId="207" formatCode="[$-C0A]dddd\,\ dd&quot; de &quot;mmmm&quot; de &quot;yyyy"/>
    <numFmt numFmtId="208" formatCode="0.E+00"/>
    <numFmt numFmtId="209" formatCode="00000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&quot;Q&quot;#,##0.0"/>
    <numFmt numFmtId="215" formatCode="[$-100A]dddd\,\ dd&quot; de &quot;mmmm&quot; de &quot;yyyy"/>
    <numFmt numFmtId="216" formatCode="[$-100A]hh:mm:ss\ AM/PM"/>
    <numFmt numFmtId="217" formatCode="&quot;Q&quot;#,##0.00"/>
  </numFmts>
  <fonts count="62">
    <font>
      <sz val="10"/>
      <name val="Arial"/>
      <family val="0"/>
    </font>
    <font>
      <sz val="10"/>
      <color indexed="8"/>
      <name val="Arial"/>
      <family val="2"/>
    </font>
    <font>
      <sz val="10"/>
      <name val="Book Antiqua"/>
      <family val="1"/>
    </font>
    <font>
      <u val="single"/>
      <sz val="7.5"/>
      <color indexed="12"/>
      <name val="Book Antiqua"/>
      <family val="1"/>
    </font>
    <font>
      <u val="single"/>
      <sz val="7.5"/>
      <color indexed="36"/>
      <name val="Book Antiqua"/>
      <family val="1"/>
    </font>
    <font>
      <b/>
      <sz val="10"/>
      <name val="Arial"/>
      <family val="2"/>
    </font>
    <font>
      <sz val="10"/>
      <name val="Courier"/>
      <family val="3"/>
    </font>
    <font>
      <b/>
      <sz val="16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11"/>
      <name val="Calibri"/>
      <family val="0"/>
    </font>
    <font>
      <b/>
      <sz val="12"/>
      <color indexed="8"/>
      <name val="Calibri"/>
      <family val="0"/>
    </font>
    <font>
      <b/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b/>
      <u val="single"/>
      <sz val="12"/>
      <name val="Calibri"/>
      <family val="2"/>
    </font>
    <font>
      <b/>
      <u val="single"/>
      <sz val="11"/>
      <name val="Calibri"/>
      <family val="2"/>
    </font>
    <font>
      <b/>
      <sz val="14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D7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1" fillId="0" borderId="0">
      <alignment vertical="top"/>
      <protection/>
    </xf>
    <xf numFmtId="181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6" fillId="0" borderId="0">
      <alignment/>
      <protection/>
    </xf>
    <xf numFmtId="0" fontId="1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0" fillId="0" borderId="0" xfId="56" applyFont="1" applyAlignment="1">
      <alignment/>
      <protection/>
    </xf>
    <xf numFmtId="197" fontId="0" fillId="0" borderId="0" xfId="56" applyNumberFormat="1" applyFont="1" applyAlignment="1">
      <alignment/>
      <protection/>
    </xf>
    <xf numFmtId="0" fontId="32" fillId="0" borderId="0" xfId="56" applyFont="1" applyAlignment="1">
      <alignment/>
      <protection/>
    </xf>
    <xf numFmtId="0" fontId="33" fillId="0" borderId="0" xfId="56" applyFont="1" applyAlignment="1">
      <alignment horizontal="center"/>
      <protection/>
    </xf>
    <xf numFmtId="0" fontId="33" fillId="33" borderId="0" xfId="56" applyFont="1" applyFill="1" applyAlignment="1">
      <alignment horizontal="center"/>
      <protection/>
    </xf>
    <xf numFmtId="197" fontId="32" fillId="0" borderId="0" xfId="56" applyNumberFormat="1" applyFont="1" applyAlignment="1">
      <alignment/>
      <protection/>
    </xf>
    <xf numFmtId="0" fontId="32" fillId="0" borderId="0" xfId="56" applyFont="1" applyBorder="1" applyAlignment="1">
      <alignment/>
      <protection/>
    </xf>
    <xf numFmtId="194" fontId="32" fillId="0" borderId="0" xfId="56" applyNumberFormat="1" applyFont="1" applyAlignment="1">
      <alignment/>
      <protection/>
    </xf>
    <xf numFmtId="195" fontId="32" fillId="0" borderId="0" xfId="50" applyNumberFormat="1" applyFont="1">
      <alignment/>
      <protection/>
    </xf>
    <xf numFmtId="0" fontId="33" fillId="10" borderId="0" xfId="56" applyFont="1" applyFill="1" applyAlignment="1">
      <alignment horizontal="center"/>
      <protection/>
    </xf>
    <xf numFmtId="197" fontId="34" fillId="0" borderId="0" xfId="56" applyNumberFormat="1" applyFont="1" applyAlignment="1">
      <alignment/>
      <protection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97" fontId="32" fillId="0" borderId="0" xfId="0" applyNumberFormat="1" applyFont="1" applyAlignment="1">
      <alignment/>
    </xf>
    <xf numFmtId="0" fontId="33" fillId="34" borderId="0" xfId="0" applyFont="1" applyFill="1" applyAlignment="1">
      <alignment horizontal="center" vertical="justify"/>
    </xf>
    <xf numFmtId="197" fontId="33" fillId="33" borderId="0" xfId="0" applyNumberFormat="1" applyFont="1" applyFill="1" applyAlignment="1">
      <alignment horizontal="center" vertical="justify"/>
    </xf>
    <xf numFmtId="182" fontId="32" fillId="0" borderId="0" xfId="0" applyNumberFormat="1" applyFont="1" applyAlignment="1">
      <alignment/>
    </xf>
    <xf numFmtId="0" fontId="33" fillId="0" borderId="0" xfId="0" applyFont="1" applyAlignment="1">
      <alignment horizontal="center"/>
    </xf>
    <xf numFmtId="182" fontId="33" fillId="35" borderId="0" xfId="0" applyNumberFormat="1" applyFont="1" applyFill="1" applyAlignment="1">
      <alignment horizontal="right"/>
    </xf>
    <xf numFmtId="197" fontId="33" fillId="35" borderId="0" xfId="0" applyNumberFormat="1" applyFont="1" applyFill="1" applyAlignment="1">
      <alignment/>
    </xf>
    <xf numFmtId="182" fontId="33" fillId="35" borderId="0" xfId="0" applyNumberFormat="1" applyFont="1" applyFill="1" applyAlignment="1">
      <alignment/>
    </xf>
    <xf numFmtId="49" fontId="33" fillId="34" borderId="0" xfId="0" applyNumberFormat="1" applyFont="1" applyFill="1" applyAlignment="1">
      <alignment horizontal="center" wrapText="1"/>
    </xf>
    <xf numFmtId="197" fontId="33" fillId="33" borderId="0" xfId="0" applyNumberFormat="1" applyFont="1" applyFill="1" applyAlignment="1">
      <alignment horizontal="center" vertical="top" wrapText="1"/>
    </xf>
    <xf numFmtId="197" fontId="33" fillId="11" borderId="0" xfId="0" applyNumberFormat="1" applyFont="1" applyFill="1" applyAlignment="1">
      <alignment horizontal="center" vertical="justify"/>
    </xf>
    <xf numFmtId="197" fontId="35" fillId="36" borderId="10" xfId="56" applyNumberFormat="1" applyFont="1" applyFill="1" applyBorder="1" applyAlignment="1">
      <alignment horizontal="center" vertical="center"/>
      <protection/>
    </xf>
    <xf numFmtId="0" fontId="35" fillId="36" borderId="10" xfId="56" applyFont="1" applyFill="1" applyBorder="1" applyAlignment="1">
      <alignment horizontal="center" vertical="center"/>
      <protection/>
    </xf>
    <xf numFmtId="197" fontId="35" fillId="36" borderId="10" xfId="56" applyNumberFormat="1" applyFont="1" applyFill="1" applyBorder="1" applyAlignment="1">
      <alignment vertical="center"/>
      <protection/>
    </xf>
    <xf numFmtId="0" fontId="0" fillId="33" borderId="0" xfId="56" applyFont="1" applyFill="1" applyAlignment="1">
      <alignment horizontal="center"/>
      <protection/>
    </xf>
    <xf numFmtId="197" fontId="35" fillId="37" borderId="10" xfId="56" applyNumberFormat="1" applyFont="1" applyFill="1" applyBorder="1" applyAlignment="1">
      <alignment vertical="center"/>
      <protection/>
    </xf>
    <xf numFmtId="0" fontId="35" fillId="0" borderId="10" xfId="56" applyFont="1" applyFill="1" applyBorder="1" applyAlignment="1">
      <alignment horizontal="left" vertical="center" indent="1"/>
      <protection/>
    </xf>
    <xf numFmtId="197" fontId="35" fillId="0" borderId="10" xfId="56" applyNumberFormat="1" applyFont="1" applyFill="1" applyBorder="1" applyAlignment="1">
      <alignment vertical="center"/>
      <protection/>
    </xf>
    <xf numFmtId="0" fontId="35" fillId="0" borderId="11" xfId="56" applyFont="1" applyFill="1" applyBorder="1" applyAlignment="1">
      <alignment horizontal="left" vertical="center" indent="1"/>
      <protection/>
    </xf>
    <xf numFmtId="197" fontId="35" fillId="0" borderId="11" xfId="56" applyNumberFormat="1" applyFont="1" applyFill="1" applyBorder="1" applyAlignment="1">
      <alignment vertical="center"/>
      <protection/>
    </xf>
    <xf numFmtId="0" fontId="35" fillId="9" borderId="10" xfId="56" applyFont="1" applyFill="1" applyBorder="1" applyAlignment="1">
      <alignment horizontal="left" vertical="center" indent="1"/>
      <protection/>
    </xf>
    <xf numFmtId="0" fontId="35" fillId="16" borderId="10" xfId="56" applyFont="1" applyFill="1" applyBorder="1" applyAlignment="1">
      <alignment horizontal="left" vertical="center" indent="1"/>
      <protection/>
    </xf>
    <xf numFmtId="0" fontId="35" fillId="0" borderId="0" xfId="56" applyFont="1" applyFill="1" applyBorder="1" applyAlignment="1">
      <alignment horizontal="left" vertical="center" indent="1"/>
      <protection/>
    </xf>
    <xf numFmtId="0" fontId="35" fillId="11" borderId="0" xfId="56" applyFont="1" applyFill="1" applyBorder="1" applyAlignment="1">
      <alignment horizontal="left" vertical="center" indent="1"/>
      <protection/>
    </xf>
    <xf numFmtId="0" fontId="35" fillId="0" borderId="0" xfId="56" applyFont="1" applyAlignment="1">
      <alignment/>
      <protection/>
    </xf>
    <xf numFmtId="0" fontId="36" fillId="0" borderId="0" xfId="56" applyFont="1" applyBorder="1" applyAlignment="1">
      <alignment horizontal="left" vertical="center" indent="1"/>
      <protection/>
    </xf>
    <xf numFmtId="0" fontId="35" fillId="0" borderId="0" xfId="0" applyFont="1" applyAlignment="1">
      <alignment/>
    </xf>
    <xf numFmtId="0" fontId="36" fillId="11" borderId="0" xfId="0" applyFont="1" applyFill="1" applyAlignment="1">
      <alignment horizontal="right"/>
    </xf>
    <xf numFmtId="197" fontId="36" fillId="11" borderId="0" xfId="0" applyNumberFormat="1" applyFont="1" applyFill="1" applyAlignment="1">
      <alignment/>
    </xf>
    <xf numFmtId="0" fontId="36" fillId="0" borderId="0" xfId="0" applyFont="1" applyAlignment="1">
      <alignment/>
    </xf>
    <xf numFmtId="0" fontId="35" fillId="13" borderId="0" xfId="0" applyFont="1" applyFill="1" applyAlignment="1">
      <alignment/>
    </xf>
    <xf numFmtId="197" fontId="36" fillId="13" borderId="0" xfId="0" applyNumberFormat="1" applyFont="1" applyFill="1" applyAlignment="1">
      <alignment/>
    </xf>
    <xf numFmtId="0" fontId="36" fillId="8" borderId="0" xfId="0" applyFont="1" applyFill="1" applyAlignment="1">
      <alignment horizontal="right"/>
    </xf>
    <xf numFmtId="197" fontId="36" fillId="8" borderId="0" xfId="0" applyNumberFormat="1" applyFont="1" applyFill="1" applyAlignment="1">
      <alignment/>
    </xf>
    <xf numFmtId="197" fontId="35" fillId="0" borderId="0" xfId="56" applyNumberFormat="1" applyFont="1" applyFill="1" applyBorder="1" applyAlignment="1">
      <alignment vertical="center"/>
      <protection/>
    </xf>
    <xf numFmtId="0" fontId="35" fillId="33" borderId="0" xfId="56" applyFont="1" applyFill="1" applyBorder="1" applyAlignment="1">
      <alignment horizontal="left" vertical="center" indent="1"/>
      <protection/>
    </xf>
    <xf numFmtId="0" fontId="35" fillId="33" borderId="0" xfId="0" applyFont="1" applyFill="1" applyAlignment="1">
      <alignment/>
    </xf>
    <xf numFmtId="0" fontId="36" fillId="38" borderId="0" xfId="0" applyFont="1" applyFill="1" applyAlignment="1">
      <alignment horizontal="right"/>
    </xf>
    <xf numFmtId="197" fontId="36" fillId="38" borderId="0" xfId="0" applyNumberFormat="1" applyFont="1" applyFill="1" applyAlignment="1">
      <alignment/>
    </xf>
    <xf numFmtId="0" fontId="35" fillId="16" borderId="10" xfId="56" applyFont="1" applyFill="1" applyBorder="1" applyAlignment="1">
      <alignment horizontal="left" vertical="center"/>
      <protection/>
    </xf>
    <xf numFmtId="0" fontId="35" fillId="9" borderId="10" xfId="56" applyFont="1" applyFill="1" applyBorder="1" applyAlignment="1">
      <alignment horizontal="left" vertical="center"/>
      <protection/>
    </xf>
    <xf numFmtId="0" fontId="35" fillId="11" borderId="0" xfId="56" applyFont="1" applyFill="1" applyBorder="1" applyAlignment="1">
      <alignment horizontal="left" vertical="center"/>
      <protection/>
    </xf>
    <xf numFmtId="0" fontId="0" fillId="0" borderId="0" xfId="56" applyFont="1" applyFill="1" applyAlignment="1">
      <alignment/>
      <protection/>
    </xf>
    <xf numFmtId="197" fontId="36" fillId="9" borderId="12" xfId="56" applyNumberFormat="1" applyFont="1" applyFill="1" applyBorder="1" applyAlignment="1">
      <alignment vertical="center"/>
      <protection/>
    </xf>
    <xf numFmtId="197" fontId="36" fillId="16" borderId="12" xfId="56" applyNumberFormat="1" applyFont="1" applyFill="1" applyBorder="1" applyAlignment="1">
      <alignment vertical="center"/>
      <protection/>
    </xf>
    <xf numFmtId="197" fontId="35" fillId="0" borderId="12" xfId="56" applyNumberFormat="1" applyFont="1" applyFill="1" applyBorder="1" applyAlignment="1">
      <alignment vertical="center"/>
      <protection/>
    </xf>
    <xf numFmtId="197" fontId="35" fillId="0" borderId="13" xfId="56" applyNumberFormat="1" applyFont="1" applyFill="1" applyBorder="1" applyAlignment="1">
      <alignment vertical="center"/>
      <protection/>
    </xf>
    <xf numFmtId="214" fontId="36" fillId="9" borderId="12" xfId="56" applyNumberFormat="1" applyFont="1" applyFill="1" applyBorder="1" applyAlignment="1">
      <alignment vertical="center"/>
      <protection/>
    </xf>
    <xf numFmtId="214" fontId="36" fillId="16" borderId="12" xfId="56" applyNumberFormat="1" applyFont="1" applyFill="1" applyBorder="1" applyAlignment="1">
      <alignment vertical="center"/>
      <protection/>
    </xf>
    <xf numFmtId="214" fontId="36" fillId="13" borderId="0" xfId="0" applyNumberFormat="1" applyFont="1" applyFill="1" applyAlignment="1">
      <alignment/>
    </xf>
    <xf numFmtId="214" fontId="36" fillId="11" borderId="0" xfId="0" applyNumberFormat="1" applyFont="1" applyFill="1" applyAlignment="1">
      <alignment/>
    </xf>
    <xf numFmtId="214" fontId="32" fillId="0" borderId="0" xfId="56" applyNumberFormat="1" applyFont="1" applyAlignment="1">
      <alignment/>
      <protection/>
    </xf>
    <xf numFmtId="0" fontId="36" fillId="33" borderId="0" xfId="56" applyFont="1" applyFill="1" applyBorder="1" applyAlignment="1">
      <alignment horizontal="left" vertical="center" indent="1"/>
      <protection/>
    </xf>
    <xf numFmtId="0" fontId="33" fillId="39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2" fillId="0" borderId="0" xfId="56" applyFont="1" applyFill="1" applyAlignment="1">
      <alignment/>
      <protection/>
    </xf>
    <xf numFmtId="197" fontId="32" fillId="0" borderId="0" xfId="56" applyNumberFormat="1" applyFont="1" applyFill="1" applyAlignment="1">
      <alignment/>
      <protection/>
    </xf>
    <xf numFmtId="0" fontId="5" fillId="33" borderId="0" xfId="56" applyFont="1" applyFill="1" applyAlignment="1">
      <alignment horizontal="center"/>
      <protection/>
    </xf>
    <xf numFmtId="0" fontId="5" fillId="40" borderId="0" xfId="56" applyFont="1" applyFill="1" applyAlignment="1">
      <alignment horizontal="center"/>
      <protection/>
    </xf>
    <xf numFmtId="0" fontId="5" fillId="37" borderId="0" xfId="0" applyFont="1" applyFill="1" applyAlignment="1">
      <alignment/>
    </xf>
    <xf numFmtId="0" fontId="37" fillId="33" borderId="0" xfId="0" applyFont="1" applyFill="1" applyAlignment="1">
      <alignment/>
    </xf>
    <xf numFmtId="0" fontId="32" fillId="37" borderId="0" xfId="0" applyFont="1" applyFill="1" applyAlignment="1">
      <alignment/>
    </xf>
    <xf numFmtId="214" fontId="32" fillId="37" borderId="0" xfId="56" applyNumberFormat="1" applyFont="1" applyFill="1" applyAlignment="1">
      <alignment/>
      <protection/>
    </xf>
    <xf numFmtId="0" fontId="7" fillId="33" borderId="0" xfId="56" applyFont="1" applyFill="1" applyAlignment="1">
      <alignment/>
      <protection/>
    </xf>
    <xf numFmtId="0" fontId="32" fillId="33" borderId="0" xfId="56" applyFont="1" applyFill="1" applyAlignment="1">
      <alignment/>
      <protection/>
    </xf>
    <xf numFmtId="0" fontId="37" fillId="33" borderId="0" xfId="56" applyFont="1" applyFill="1" applyBorder="1" applyAlignment="1">
      <alignment horizontal="left"/>
      <protection/>
    </xf>
    <xf numFmtId="197" fontId="35" fillId="36" borderId="14" xfId="56" applyNumberFormat="1" applyFont="1" applyFill="1" applyBorder="1" applyAlignment="1">
      <alignment horizontal="center" vertical="center"/>
      <protection/>
    </xf>
    <xf numFmtId="0" fontId="35" fillId="36" borderId="14" xfId="56" applyFont="1" applyFill="1" applyBorder="1" applyAlignment="1">
      <alignment horizontal="center" vertical="center"/>
      <protection/>
    </xf>
    <xf numFmtId="0" fontId="35" fillId="36" borderId="15" xfId="56" applyFont="1" applyFill="1" applyBorder="1" applyAlignment="1">
      <alignment horizontal="center" vertical="center"/>
      <protection/>
    </xf>
    <xf numFmtId="0" fontId="35" fillId="36" borderId="14" xfId="56" applyFont="1" applyFill="1" applyBorder="1" applyAlignment="1">
      <alignment horizontal="left" vertical="center" indent="1"/>
      <protection/>
    </xf>
    <xf numFmtId="197" fontId="35" fillId="36" borderId="15" xfId="56" applyNumberFormat="1" applyFont="1" applyFill="1" applyBorder="1" applyAlignment="1">
      <alignment vertical="center"/>
      <protection/>
    </xf>
    <xf numFmtId="0" fontId="35" fillId="37" borderId="14" xfId="56" applyFont="1" applyFill="1" applyBorder="1" applyAlignment="1">
      <alignment horizontal="left" vertical="center" indent="1"/>
      <protection/>
    </xf>
    <xf numFmtId="197" fontId="35" fillId="37" borderId="15" xfId="56" applyNumberFormat="1" applyFont="1" applyFill="1" applyBorder="1" applyAlignment="1">
      <alignment vertical="center"/>
      <protection/>
    </xf>
    <xf numFmtId="0" fontId="33" fillId="33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83" fontId="32" fillId="33" borderId="0" xfId="56" applyNumberFormat="1" applyFont="1" applyFill="1" applyAlignment="1">
      <alignment/>
      <protection/>
    </xf>
    <xf numFmtId="0" fontId="37" fillId="0" borderId="0" xfId="0" applyFont="1" applyFill="1" applyAlignment="1">
      <alignment/>
    </xf>
    <xf numFmtId="0" fontId="32" fillId="33" borderId="0" xfId="0" applyFont="1" applyFill="1" applyAlignment="1">
      <alignment/>
    </xf>
    <xf numFmtId="0" fontId="37" fillId="33" borderId="0" xfId="56" applyFont="1" applyFill="1" applyAlignment="1">
      <alignment/>
      <protection/>
    </xf>
    <xf numFmtId="0" fontId="38" fillId="0" borderId="0" xfId="56" applyFont="1" applyAlignment="1">
      <alignment/>
      <protection/>
    </xf>
    <xf numFmtId="18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33" fillId="15" borderId="0" xfId="0" applyFont="1" applyFill="1" applyAlignment="1">
      <alignment horizontal="center"/>
    </xf>
    <xf numFmtId="182" fontId="5" fillId="11" borderId="0" xfId="0" applyNumberFormat="1" applyFont="1" applyFill="1" applyAlignment="1">
      <alignment/>
    </xf>
    <xf numFmtId="17" fontId="33" fillId="10" borderId="0" xfId="56" applyNumberFormat="1" applyFont="1" applyFill="1" applyAlignment="1">
      <alignment horizontal="center"/>
      <protection/>
    </xf>
    <xf numFmtId="17" fontId="5" fillId="40" borderId="0" xfId="56" applyNumberFormat="1" applyFont="1" applyFill="1" applyAlignment="1">
      <alignment horizontal="center"/>
      <protection/>
    </xf>
    <xf numFmtId="0" fontId="0" fillId="0" borderId="0" xfId="0" applyFill="1" applyAlignment="1">
      <alignment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35" fillId="0" borderId="0" xfId="56" applyFont="1" applyFill="1" applyBorder="1" applyAlignment="1">
      <alignment horizontal="left" vertical="center"/>
      <protection/>
    </xf>
    <xf numFmtId="197" fontId="39" fillId="0" borderId="12" xfId="56" applyNumberFormat="1" applyFont="1" applyFill="1" applyBorder="1" applyAlignment="1">
      <alignment horizontal="right" vertical="center"/>
      <protection/>
    </xf>
    <xf numFmtId="197" fontId="39" fillId="0" borderId="0" xfId="56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97" fontId="35" fillId="0" borderId="16" xfId="56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7" fillId="0" borderId="0" xfId="56" applyFont="1" applyFill="1" applyAlignment="1">
      <alignment/>
      <protection/>
    </xf>
    <xf numFmtId="197" fontId="35" fillId="36" borderId="17" xfId="56" applyNumberFormat="1" applyFont="1" applyFill="1" applyBorder="1" applyAlignment="1">
      <alignment vertical="center"/>
      <protection/>
    </xf>
    <xf numFmtId="197" fontId="35" fillId="37" borderId="17" xfId="56" applyNumberFormat="1" applyFont="1" applyFill="1" applyBorder="1" applyAlignment="1">
      <alignment vertical="center"/>
      <protection/>
    </xf>
    <xf numFmtId="0" fontId="35" fillId="0" borderId="18" xfId="56" applyFont="1" applyBorder="1" applyAlignment="1">
      <alignment/>
      <protection/>
    </xf>
    <xf numFmtId="197" fontId="35" fillId="37" borderId="18" xfId="56" applyNumberFormat="1" applyFont="1" applyFill="1" applyBorder="1" applyAlignment="1">
      <alignment vertical="center"/>
      <protection/>
    </xf>
    <xf numFmtId="197" fontId="40" fillId="0" borderId="0" xfId="56" applyNumberFormat="1" applyFont="1" applyFill="1" applyAlignment="1">
      <alignment/>
      <protection/>
    </xf>
    <xf numFmtId="0" fontId="32" fillId="0" borderId="0" xfId="0" applyFont="1" applyFill="1" applyAlignment="1">
      <alignment/>
    </xf>
    <xf numFmtId="197" fontId="33" fillId="0" borderId="0" xfId="0" applyNumberFormat="1" applyFont="1" applyFill="1" applyAlignment="1">
      <alignment/>
    </xf>
    <xf numFmtId="214" fontId="40" fillId="0" borderId="0" xfId="56" applyNumberFormat="1" applyFont="1" applyAlignment="1">
      <alignment/>
      <protection/>
    </xf>
    <xf numFmtId="214" fontId="40" fillId="2" borderId="0" xfId="56" applyNumberFormat="1" applyFont="1" applyFill="1" applyAlignment="1">
      <alignment/>
      <protection/>
    </xf>
    <xf numFmtId="217" fontId="32" fillId="0" borderId="0" xfId="56" applyNumberFormat="1" applyFont="1" applyAlignment="1">
      <alignment/>
      <protection/>
    </xf>
    <xf numFmtId="217" fontId="5" fillId="18" borderId="0" xfId="56" applyNumberFormat="1" applyFont="1" applyFill="1" applyAlignment="1">
      <alignment horizontal="right"/>
      <protection/>
    </xf>
    <xf numFmtId="0" fontId="35" fillId="41" borderId="14" xfId="56" applyFont="1" applyFill="1" applyBorder="1" applyAlignment="1">
      <alignment horizontal="left" vertical="center" indent="1"/>
      <protection/>
    </xf>
    <xf numFmtId="197" fontId="35" fillId="41" borderId="10" xfId="56" applyNumberFormat="1" applyFont="1" applyFill="1" applyBorder="1" applyAlignment="1">
      <alignment vertical="center"/>
      <protection/>
    </xf>
    <xf numFmtId="197" fontId="35" fillId="41" borderId="17" xfId="56" applyNumberFormat="1" applyFont="1" applyFill="1" applyBorder="1" applyAlignment="1">
      <alignment vertical="center"/>
      <protection/>
    </xf>
    <xf numFmtId="197" fontId="35" fillId="41" borderId="15" xfId="56" applyNumberFormat="1" applyFont="1" applyFill="1" applyBorder="1" applyAlignment="1">
      <alignment vertical="center"/>
      <protection/>
    </xf>
    <xf numFmtId="0" fontId="35" fillId="41" borderId="19" xfId="56" applyFont="1" applyFill="1" applyBorder="1" applyAlignment="1">
      <alignment horizontal="left" vertical="center" indent="1"/>
      <protection/>
    </xf>
    <xf numFmtId="197" fontId="35" fillId="41" borderId="20" xfId="56" applyNumberFormat="1" applyFont="1" applyFill="1" applyBorder="1" applyAlignment="1">
      <alignment vertical="center"/>
      <protection/>
    </xf>
    <xf numFmtId="197" fontId="35" fillId="41" borderId="21" xfId="56" applyNumberFormat="1" applyFont="1" applyFill="1" applyBorder="1" applyAlignment="1">
      <alignment vertical="center"/>
      <protection/>
    </xf>
    <xf numFmtId="197" fontId="35" fillId="41" borderId="22" xfId="56" applyNumberFormat="1" applyFont="1" applyFill="1" applyBorder="1" applyAlignment="1">
      <alignment vertical="center"/>
      <protection/>
    </xf>
    <xf numFmtId="0" fontId="36" fillId="42" borderId="23" xfId="56" applyFont="1" applyFill="1" applyBorder="1" applyAlignment="1">
      <alignment horizontal="center"/>
      <protection/>
    </xf>
    <xf numFmtId="0" fontId="36" fillId="42" borderId="24" xfId="56" applyFont="1" applyFill="1" applyBorder="1" applyAlignment="1">
      <alignment horizontal="center"/>
      <protection/>
    </xf>
    <xf numFmtId="0" fontId="36" fillId="42" borderId="25" xfId="56" applyFont="1" applyFill="1" applyBorder="1" applyAlignment="1">
      <alignment horizontal="center"/>
      <protection/>
    </xf>
    <xf numFmtId="0" fontId="36" fillId="42" borderId="10" xfId="56" applyFont="1" applyFill="1" applyBorder="1" applyAlignment="1">
      <alignment horizontal="center"/>
      <protection/>
    </xf>
    <xf numFmtId="0" fontId="36" fillId="42" borderId="0" xfId="56" applyFont="1" applyFill="1" applyBorder="1" applyAlignment="1">
      <alignment horizontal="center"/>
      <protection/>
    </xf>
    <xf numFmtId="0" fontId="36" fillId="42" borderId="15" xfId="56" applyFont="1" applyFill="1" applyBorder="1" applyAlignment="1">
      <alignment horizontal="center"/>
      <protection/>
    </xf>
    <xf numFmtId="0" fontId="36" fillId="42" borderId="11" xfId="56" applyFont="1" applyFill="1" applyBorder="1" applyAlignment="1">
      <alignment horizontal="center" vertical="center"/>
      <protection/>
    </xf>
    <xf numFmtId="0" fontId="36" fillId="42" borderId="13" xfId="56" applyFont="1" applyFill="1" applyBorder="1" applyAlignment="1">
      <alignment horizontal="center" vertical="center"/>
      <protection/>
    </xf>
    <xf numFmtId="0" fontId="36" fillId="42" borderId="26" xfId="56" applyFont="1" applyFill="1" applyBorder="1" applyAlignment="1">
      <alignment horizontal="center"/>
      <protection/>
    </xf>
    <xf numFmtId="0" fontId="36" fillId="43" borderId="14" xfId="56" applyFont="1" applyFill="1" applyBorder="1" applyAlignment="1">
      <alignment horizontal="center" vertical="center"/>
      <protection/>
    </xf>
    <xf numFmtId="197" fontId="39" fillId="43" borderId="10" xfId="56" applyNumberFormat="1" applyFont="1" applyFill="1" applyBorder="1" applyAlignment="1">
      <alignment horizontal="right" vertical="center"/>
      <protection/>
    </xf>
    <xf numFmtId="197" fontId="39" fillId="43" borderId="17" xfId="56" applyNumberFormat="1" applyFont="1" applyFill="1" applyBorder="1" applyAlignment="1">
      <alignment horizontal="right" vertical="center"/>
      <protection/>
    </xf>
    <xf numFmtId="197" fontId="39" fillId="43" borderId="15" xfId="56" applyNumberFormat="1" applyFont="1" applyFill="1" applyBorder="1" applyAlignment="1">
      <alignment horizontal="right" vertical="center"/>
      <protection/>
    </xf>
    <xf numFmtId="197" fontId="35" fillId="0" borderId="15" xfId="56" applyNumberFormat="1" applyFont="1" applyFill="1" applyBorder="1" applyAlignment="1">
      <alignment vertical="center"/>
      <protection/>
    </xf>
    <xf numFmtId="197" fontId="35" fillId="36" borderId="27" xfId="56" applyNumberFormat="1" applyFont="1" applyFill="1" applyBorder="1" applyAlignment="1">
      <alignment horizontal="center" vertical="center"/>
      <protection/>
    </xf>
    <xf numFmtId="214" fontId="34" fillId="0" borderId="0" xfId="56" applyNumberFormat="1" applyFont="1" applyAlignment="1">
      <alignment/>
      <protection/>
    </xf>
    <xf numFmtId="214" fontId="40" fillId="12" borderId="0" xfId="56" applyNumberFormat="1" applyFont="1" applyFill="1" applyAlignment="1">
      <alignment/>
      <protection/>
    </xf>
    <xf numFmtId="214" fontId="0" fillId="0" borderId="0" xfId="56" applyNumberFormat="1" applyFont="1" applyAlignment="1">
      <alignment/>
      <protection/>
    </xf>
    <xf numFmtId="214" fontId="5" fillId="34" borderId="0" xfId="56" applyNumberFormat="1" applyFont="1" applyFill="1" applyAlignment="1">
      <alignment horizontal="center" vertical="justify"/>
      <protection/>
    </xf>
    <xf numFmtId="214" fontId="33" fillId="10" borderId="0" xfId="56" applyNumberFormat="1" applyFont="1" applyFill="1" applyAlignment="1">
      <alignment horizontal="center"/>
      <protection/>
    </xf>
    <xf numFmtId="214" fontId="33" fillId="33" borderId="0" xfId="56" applyNumberFormat="1" applyFont="1" applyFill="1" applyAlignment="1">
      <alignment horizontal="center"/>
      <protection/>
    </xf>
    <xf numFmtId="214" fontId="0" fillId="0" borderId="0" xfId="56" applyNumberFormat="1" applyFont="1" applyFill="1" applyAlignment="1">
      <alignment horizontal="right"/>
      <protection/>
    </xf>
    <xf numFmtId="214" fontId="0" fillId="0" borderId="0" xfId="56" applyNumberFormat="1" applyFont="1" applyAlignment="1">
      <alignment horizontal="right"/>
      <protection/>
    </xf>
    <xf numFmtId="214" fontId="0" fillId="0" borderId="28" xfId="56" applyNumberFormat="1" applyFont="1" applyBorder="1" applyAlignment="1">
      <alignment horizontal="right"/>
      <protection/>
    </xf>
    <xf numFmtId="214" fontId="0" fillId="0" borderId="28" xfId="56" applyNumberFormat="1" applyFont="1" applyFill="1" applyBorder="1" applyAlignment="1">
      <alignment horizontal="right"/>
      <protection/>
    </xf>
    <xf numFmtId="182" fontId="32" fillId="0" borderId="0" xfId="56" applyNumberFormat="1" applyFont="1" applyAlignment="1">
      <alignment/>
      <protection/>
    </xf>
    <xf numFmtId="9" fontId="33" fillId="33" borderId="0" xfId="56" applyNumberFormat="1" applyFont="1" applyFill="1" applyAlignment="1">
      <alignment horizontal="center"/>
      <protection/>
    </xf>
    <xf numFmtId="182" fontId="34" fillId="0" borderId="0" xfId="56" applyNumberFormat="1" applyFont="1" applyAlignment="1">
      <alignment/>
      <protection/>
    </xf>
    <xf numFmtId="182" fontId="40" fillId="0" borderId="0" xfId="56" applyNumberFormat="1" applyFont="1" applyAlignment="1">
      <alignment/>
      <protection/>
    </xf>
    <xf numFmtId="182" fontId="0" fillId="0" borderId="0" xfId="56" applyNumberFormat="1" applyFont="1" applyAlignment="1">
      <alignment/>
      <protection/>
    </xf>
    <xf numFmtId="182" fontId="8" fillId="0" borderId="0" xfId="56" applyNumberFormat="1" applyFont="1" applyAlignment="1">
      <alignment/>
      <protection/>
    </xf>
    <xf numFmtId="182" fontId="9" fillId="0" borderId="0" xfId="56" applyNumberFormat="1" applyFont="1" applyAlignment="1">
      <alignment/>
      <protection/>
    </xf>
    <xf numFmtId="0" fontId="0" fillId="0" borderId="0" xfId="56" applyFont="1" applyAlignment="1">
      <alignment horizontal="left"/>
      <protection/>
    </xf>
    <xf numFmtId="182" fontId="9" fillId="0" borderId="0" xfId="0" applyNumberFormat="1" applyFont="1" applyAlignment="1">
      <alignment/>
    </xf>
    <xf numFmtId="197" fontId="0" fillId="0" borderId="0" xfId="0" applyNumberFormat="1" applyFill="1" applyAlignment="1">
      <alignment/>
    </xf>
    <xf numFmtId="0" fontId="36" fillId="42" borderId="29" xfId="56" applyFont="1" applyFill="1" applyBorder="1" applyAlignment="1">
      <alignment horizontal="center" vertical="center"/>
      <protection/>
    </xf>
    <xf numFmtId="0" fontId="36" fillId="42" borderId="14" xfId="56" applyFont="1" applyFill="1" applyBorder="1" applyAlignment="1">
      <alignment horizontal="center" vertical="center"/>
      <protection/>
    </xf>
    <xf numFmtId="0" fontId="36" fillId="42" borderId="30" xfId="56" applyFont="1" applyFill="1" applyBorder="1" applyAlignment="1">
      <alignment horizontal="center" vertical="center"/>
      <protection/>
    </xf>
    <xf numFmtId="0" fontId="41" fillId="0" borderId="0" xfId="56" applyFont="1" applyAlignment="1">
      <alignment horizontal="center"/>
      <protection/>
    </xf>
    <xf numFmtId="0" fontId="36" fillId="0" borderId="0" xfId="0" applyFont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-definido" xfId="55"/>
    <cellStyle name="Normal_10 enero 200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60093"/>
      <rgbColor rgb="00CC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C0C0C0"/>
      <rgbColor rgb="0099CCFF"/>
      <rgbColor rgb="00777777"/>
      <rgbColor rgb="00CC99FF"/>
      <rgbColor rgb="00969696"/>
      <rgbColor rgb="003366FF"/>
      <rgbColor rgb="0033CCCC"/>
      <rgbColor rgb="0000CC99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5.jpeg" /><Relationship Id="rId7" Type="http://schemas.openxmlformats.org/officeDocument/2006/relationships/image" Target="../media/image6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2016 y Proyecto 2017,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por Subgrupo Tipo de Gasto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 millones Q.)</a:t>
            </a:r>
          </a:p>
        </c:rich>
      </c:tx>
      <c:layout>
        <c:manualLayout>
          <c:xMode val="factor"/>
          <c:yMode val="factor"/>
          <c:x val="0.005"/>
          <c:y val="-0.009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485"/>
          <c:y val="0.10925"/>
          <c:w val="0.94875"/>
          <c:h val="0.8025"/>
        </c:manualLayout>
      </c:layout>
      <c:bar3DChart>
        <c:barDir val="col"/>
        <c:grouping val="standard"/>
        <c:varyColors val="0"/>
        <c:ser>
          <c:idx val="0"/>
          <c:order val="0"/>
          <c:tx>
            <c:v>Aprobado 2016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'Subrupo de gasto '!$A$14:$A$20</c:f>
              <c:strCache/>
            </c:strRef>
          </c:cat>
          <c:val>
            <c:numRef>
              <c:f>'Subrupo de gasto '!$B$14:$B$20</c:f>
              <c:numCache/>
            </c:numRef>
          </c:val>
          <c:shape val="box"/>
        </c:ser>
        <c:ser>
          <c:idx val="1"/>
          <c:order val="1"/>
          <c:tx>
            <c:v>Vigente 2016</c:v>
          </c:tx>
          <c:spPr>
            <a:solidFill>
              <a:srgbClr val="00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'Subrupo de gasto '!$A$14:$A$20</c:f>
              <c:strCache/>
            </c:strRef>
          </c:cat>
          <c:val>
            <c:numRef>
              <c:f>'Subrupo de gasto '!$C$14:$C$20</c:f>
              <c:numCache/>
            </c:numRef>
          </c:val>
          <c:shape val="box"/>
        </c:ser>
        <c:ser>
          <c:idx val="3"/>
          <c:order val="2"/>
          <c:tx>
            <c:v>Recomendado 2017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'Subrupo de gasto '!$A$14:$A$20</c:f>
              <c:strCache/>
            </c:strRef>
          </c:cat>
          <c:val>
            <c:numRef>
              <c:f>'Subrupo de gasto '!$E$14:$E$20</c:f>
              <c:numCache/>
            </c:numRef>
          </c:val>
          <c:shape val="box"/>
        </c:ser>
        <c:shape val="box"/>
        <c:axId val="20112385"/>
        <c:axId val="46793738"/>
        <c:axId val="18490459"/>
      </c:bar3DChart>
      <c:catAx>
        <c:axId val="20112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6793738"/>
        <c:crosses val="autoZero"/>
        <c:auto val="1"/>
        <c:lblOffset val="100"/>
        <c:tickLblSkip val="1"/>
        <c:noMultiLvlLbl val="0"/>
      </c:catAx>
      <c:valAx>
        <c:axId val="46793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Millones Q.</a:t>
                </a:r>
              </a:p>
            </c:rich>
          </c:tx>
          <c:layout>
            <c:manualLayout>
              <c:xMode val="factor"/>
              <c:yMode val="factor"/>
              <c:x val="-0.08425"/>
              <c:y val="-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0112385"/>
        <c:crossesAt val="1"/>
        <c:crossBetween val="between"/>
        <c:dispUnits/>
      </c:valAx>
      <c:serAx>
        <c:axId val="1849045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CC0000"/>
                </a:solidFill>
              </a:defRPr>
            </a:pPr>
          </a:p>
        </c:txPr>
        <c:crossAx val="46793738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73"/>
          <c:w val="0.48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FFFFE5"/>
        </a:solidFill>
        <a:ln w="3175">
          <a:noFill/>
        </a:ln>
      </c:spPr>
      <c:thickness val="0"/>
    </c:sideWall>
    <c:backWall>
      <c:spPr>
        <a:solidFill>
          <a:srgbClr val="FFFFE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E8E8E8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Proyecto de Presupuesto 2017,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por Tipo de Gasto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(En millones Q.)</a:t>
            </a:r>
          </a:p>
        </c:rich>
      </c:tx>
      <c:layout>
        <c:manualLayout>
          <c:xMode val="factor"/>
          <c:yMode val="factor"/>
          <c:x val="0.038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5"/>
          <c:w val="0.9895"/>
          <c:h val="0.7545"/>
        </c:manualLayout>
      </c:layout>
      <c:bubbleChart>
        <c:varyColors val="0"/>
        <c:ser>
          <c:idx val="0"/>
          <c:order val="0"/>
          <c:tx>
            <c:v>Recomendado 2017</c:v>
          </c:tx>
          <c:spPr>
            <a:solidFill>
              <a:srgbClr val="FDEA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AC09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1"/>
            <c:showVal val="1"/>
            <c:showBubbleSize val="0"/>
            <c:showCatName val="1"/>
            <c:showSerName val="0"/>
            <c:showPercent val="0"/>
          </c:dLbls>
          <c:xVal>
            <c:strRef>
              <c:f>'Subrupo de gasto '!$A$6:$A$8</c:f>
              <c:strCache/>
            </c:strRef>
          </c:xVal>
          <c:yVal>
            <c:numRef>
              <c:f>'Subrupo de gasto '!$E$6:$E$8</c:f>
              <c:numCache/>
            </c:numRef>
          </c:yVal>
          <c:bubbleSize>
            <c:numLit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bubbleSize>
          <c:bubble3D val="1"/>
        </c:ser>
        <c:axId val="32196404"/>
        <c:axId val="21332181"/>
      </c:bubbleChart>
      <c:valAx>
        <c:axId val="32196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32181"/>
        <c:crosses val="autoZero"/>
        <c:crossBetween val="midCat"/>
        <c:dispUnits/>
      </c:valAx>
      <c:valAx>
        <c:axId val="21332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2196404"/>
        <c:crosses val="autoZero"/>
        <c:crossBetween val="midCat"/>
        <c:dispUnits/>
      </c:valAx>
      <c:spPr>
        <a:solidFill>
          <a:srgbClr val="EBF1DE"/>
        </a:solidFill>
        <a:ln w="12700">
          <a:solidFill>
            <a:srgbClr val="808000"/>
          </a:solidFill>
        </a:ln>
      </c:spPr>
    </c:plotArea>
    <c:plotVisOnly val="1"/>
    <c:dispBlanksAs val="gap"/>
    <c:showDLblsOverMax val="0"/>
  </c:chart>
  <c:spPr>
    <a:solidFill>
      <a:srgbClr val="E5FFE5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2016 y Proyecto 2017, por Finalidad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(En porcentaje)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61"/>
          <c:y val="0.08225"/>
          <c:w val="0.83675"/>
          <c:h val="0.922"/>
        </c:manualLayout>
      </c:layout>
      <c:bar3DChart>
        <c:barDir val="col"/>
        <c:grouping val="clustered"/>
        <c:varyColors val="0"/>
        <c:ser>
          <c:idx val="0"/>
          <c:order val="0"/>
          <c:tx>
            <c:v>Recomendado 2017</c:v>
          </c:tx>
          <c:spPr>
            <a:solidFill>
              <a:srgbClr val="00B0F0"/>
            </a:solidFill>
            <a:ln w="3175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66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66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66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66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66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66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66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66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66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66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66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66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66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Finalidad!$B$8:$B$19</c:f>
              <c:strCache/>
            </c:strRef>
          </c:cat>
          <c:val>
            <c:numRef>
              <c:f>Finalidad!$C$8:$C$19</c:f>
              <c:numCache/>
            </c:numRef>
          </c:val>
          <c:shape val="cylinder"/>
        </c:ser>
        <c:ser>
          <c:idx val="1"/>
          <c:order val="1"/>
          <c:tx>
            <c:v>Vigente 2016</c:v>
          </c:tx>
          <c:spPr>
            <a:solidFill>
              <a:srgbClr val="92D050"/>
            </a:solidFill>
            <a:ln w="3175">
              <a:solidFill>
                <a:srgbClr val="CC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3D69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3D69B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Finalidad!$B$8:$B$19</c:f>
              <c:strCache/>
            </c:strRef>
          </c:cat>
          <c:val>
            <c:numRef>
              <c:f>Finalidad!$E$8:$E$19</c:f>
              <c:numCache/>
            </c:numRef>
          </c:val>
          <c:shape val="cylinder"/>
        </c:ser>
        <c:ser>
          <c:idx val="2"/>
          <c:order val="2"/>
          <c:tx>
            <c:v>Aprobado 2016</c:v>
          </c:tx>
          <c:spPr>
            <a:solidFill>
              <a:srgbClr val="FFC000"/>
            </a:solidFill>
            <a:ln w="3175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Finalidad!$B$8:$B$19</c:f>
              <c:strCache/>
            </c:strRef>
          </c:cat>
          <c:val>
            <c:numRef>
              <c:f>Finalidad!$G$8:$G$19</c:f>
              <c:numCache/>
            </c:numRef>
          </c:val>
          <c:shape val="cylinder"/>
        </c:ser>
        <c:shape val="cylinder"/>
        <c:axId val="57771902"/>
        <c:axId val="50185071"/>
      </c:bar3DChart>
      <c:catAx>
        <c:axId val="57771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Finalidad</a:t>
                </a:r>
              </a:p>
            </c:rich>
          </c:tx>
          <c:layout>
            <c:manualLayout>
              <c:xMode val="factor"/>
              <c:yMode val="factor"/>
              <c:x val="-0.0742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0185071"/>
        <c:crosses val="autoZero"/>
        <c:auto val="1"/>
        <c:lblOffset val="100"/>
        <c:tickLblSkip val="1"/>
        <c:noMultiLvlLbl val="0"/>
      </c:catAx>
      <c:valAx>
        <c:axId val="50185071"/>
        <c:scaling>
          <c:orientation val="minMax"/>
        </c:scaling>
        <c:axPos val="l"/>
        <c:majorGridlines>
          <c:spPr>
            <a:ln w="3175">
              <a:solidFill>
                <a:srgbClr val="993300"/>
              </a:solidFill>
            </a:ln>
          </c:spPr>
        </c:majorGridlines>
        <c:delete val="1"/>
        <c:majorTickMark val="out"/>
        <c:minorTickMark val="none"/>
        <c:tickLblPos val="none"/>
        <c:crossAx val="5777190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885"/>
          <c:y val="0.957"/>
          <c:w val="0.2905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DEADA"/>
    </a:solidFill>
    <a:ln w="3175">
      <a:solidFill>
        <a:srgbClr val="FF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CC0000"/>
                </a:solidFill>
              </a:rPr>
              <a:t>Presupuesto 2010 y 2011, por Fuente de Financiamiento</a:t>
            </a:r>
          </a:p>
        </c:rich>
      </c:tx>
      <c:layout>
        <c:manualLayout>
          <c:xMode val="factor"/>
          <c:yMode val="factor"/>
          <c:x val="-0.16425"/>
          <c:y val="0.032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255"/>
          <c:y val="0.1285"/>
          <c:w val="0.96925"/>
          <c:h val="0.81425"/>
        </c:manualLayout>
      </c:layout>
      <c:bar3DChart>
        <c:barDir val="col"/>
        <c:grouping val="standard"/>
        <c:varyColors val="0"/>
        <c:ser>
          <c:idx val="0"/>
          <c:order val="0"/>
          <c:tx>
            <c:v>Vigente 2010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Financiamiento!$B$9:$B$15</c:f>
              <c:strCache/>
            </c:strRef>
          </c:cat>
          <c:val>
            <c:numRef>
              <c:f>Financiamiento!#REF!</c:f>
            </c:numRef>
          </c:val>
          <c:shape val="box"/>
        </c:ser>
        <c:ser>
          <c:idx val="1"/>
          <c:order val="1"/>
          <c:tx>
            <c:v>Ejecutado 2010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Financiamiento!$B$9:$B$15</c:f>
              <c:strCache/>
            </c:strRef>
          </c:cat>
          <c:val>
            <c:numRef>
              <c:f>Financiamiento!#REF!</c:f>
            </c:numRef>
          </c:val>
          <c:shape val="box"/>
        </c:ser>
        <c:ser>
          <c:idx val="2"/>
          <c:order val="2"/>
          <c:tx>
            <c:v>Aprobado 2011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Financiamiento!$B$9:$B$15</c:f>
              <c:strCache/>
            </c:strRef>
          </c:cat>
          <c:val>
            <c:numRef>
              <c:f>Financiamiento!#REF!</c:f>
            </c:numRef>
          </c:val>
          <c:shape val="box"/>
        </c:ser>
        <c:shape val="box"/>
        <c:axId val="49012456"/>
        <c:axId val="38458921"/>
        <c:axId val="10585970"/>
      </c:bar3DChart>
      <c:catAx>
        <c:axId val="490124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458921"/>
        <c:crosses val="autoZero"/>
        <c:auto val="1"/>
        <c:lblOffset val="100"/>
        <c:tickLblSkip val="1"/>
        <c:noMultiLvlLbl val="0"/>
      </c:catAx>
      <c:valAx>
        <c:axId val="38458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012456"/>
        <c:crossesAt val="1"/>
        <c:crossBetween val="between"/>
        <c:dispUnits/>
      </c:valAx>
      <c:serAx>
        <c:axId val="10585970"/>
        <c:scaling>
          <c:orientation val="minMax"/>
        </c:scaling>
        <c:axPos val="b"/>
        <c:delete val="1"/>
        <c:majorTickMark val="out"/>
        <c:minorTickMark val="none"/>
        <c:tickLblPos val="none"/>
        <c:crossAx val="38458921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2016 y Proyecto 2017,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por fuente de financiamiento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 millones Q.)</a:t>
            </a:r>
          </a:p>
        </c:rich>
      </c:tx>
      <c:layout>
        <c:manualLayout>
          <c:xMode val="factor"/>
          <c:yMode val="factor"/>
          <c:x val="0.021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15325"/>
          <c:w val="0.964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v>Aprobado 2016</c:v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Financiamiento!$B$9:$B$15</c:f>
              <c:strCache/>
            </c:strRef>
          </c:cat>
          <c:val>
            <c:numRef>
              <c:f>Financiamiento!$C$9:$C$15</c:f>
              <c:numCache/>
            </c:numRef>
          </c:val>
        </c:ser>
        <c:ser>
          <c:idx val="1"/>
          <c:order val="1"/>
          <c:tx>
            <c:v>Vigente 2016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Financiamiento!$B$9:$B$15</c:f>
              <c:strCache/>
            </c:strRef>
          </c:cat>
          <c:val>
            <c:numRef>
              <c:f>Financiamiento!$D$9:$D$15</c:f>
              <c:numCache/>
            </c:numRef>
          </c:val>
        </c:ser>
        <c:ser>
          <c:idx val="3"/>
          <c:order val="2"/>
          <c:tx>
            <c:v>Recomendado 2017</c:v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Financiamiento!$B$9:$B$15</c:f>
              <c:strCache/>
            </c:strRef>
          </c:cat>
          <c:val>
            <c:numRef>
              <c:f>Financiamiento!$F$9:$F$15</c:f>
              <c:numCache/>
            </c:numRef>
          </c:val>
        </c:ser>
        <c:axId val="28164867"/>
        <c:axId val="52157212"/>
      </c:barChart>
      <c:catAx>
        <c:axId val="28164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57212"/>
        <c:crosses val="autoZero"/>
        <c:auto val="1"/>
        <c:lblOffset val="100"/>
        <c:tickLblSkip val="1"/>
        <c:noMultiLvlLbl val="0"/>
      </c:catAx>
      <c:valAx>
        <c:axId val="521572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816486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B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7EEE5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Proyecto 2017, por fuente de  financiamiento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(En millones Q.)</a:t>
            </a:r>
          </a:p>
        </c:rich>
      </c:tx>
      <c:layout>
        <c:manualLayout>
          <c:xMode val="factor"/>
          <c:yMode val="factor"/>
          <c:x val="0.0312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3"/>
          <c:y val="0.16775"/>
          <c:w val="0.66775"/>
          <c:h val="0.6955"/>
        </c:manualLayout>
      </c:layout>
      <c:doughnutChart>
        <c:varyColors val="1"/>
        <c:ser>
          <c:idx val="0"/>
          <c:order val="0"/>
          <c:tx>
            <c:v>Recomendado 2017</c:v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spPr>
              <a:blipFill>
                <a:blip r:embed="rId4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3"/>
            <c:spPr>
              <a:blipFill>
                <a:blip r:embed="rId5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4"/>
            <c:spPr>
              <a:blipFill>
                <a:blip r:embed="rId6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5"/>
            <c:spPr>
              <a:blipFill>
                <a:blip r:embed="rId7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Recursos del Tesoro,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Q41,527.8,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 52%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Afectación Específica, Q19,788.7,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Recursos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Propios,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Q1,302.7,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 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Crédito Interno, Q13,078.4,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 16%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Crédito Externo, Q3,530.7,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Donaciones Externas,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Q583.8,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 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Donaciones Internas,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Q17.9,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 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Financiamiento!$B$9:$B$15</c:f>
              <c:strCache/>
            </c:strRef>
          </c:cat>
          <c:val>
            <c:numRef>
              <c:f>Financiamiento!$F$9:$F$15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DD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de Egresos 2016 y Proyecto 2017, por Institución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(En porcentaje)</a:t>
            </a:r>
          </a:p>
        </c:rich>
      </c:tx>
      <c:layout>
        <c:manualLayout>
          <c:xMode val="factor"/>
          <c:yMode val="factor"/>
          <c:x val="0.091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25"/>
          <c:y val="0.08625"/>
          <c:w val="0.82825"/>
          <c:h val="0.87925"/>
        </c:manualLayout>
      </c:layout>
      <c:barChart>
        <c:barDir val="bar"/>
        <c:grouping val="clustered"/>
        <c:varyColors val="0"/>
        <c:ser>
          <c:idx val="5"/>
          <c:order val="0"/>
          <c:tx>
            <c:v>Aprobado 2016</c:v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Institución!$A$41:$A$59</c:f>
              <c:strCache/>
            </c:strRef>
          </c:cat>
          <c:val>
            <c:numRef>
              <c:f>Institución!$F$41:$F$59</c:f>
              <c:numCache/>
            </c:numRef>
          </c:val>
        </c:ser>
        <c:ser>
          <c:idx val="6"/>
          <c:order val="1"/>
          <c:tx>
            <c:v>Vigente 2016</c:v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Institución!$A$41:$A$59</c:f>
              <c:strCache/>
            </c:strRef>
          </c:cat>
          <c:val>
            <c:numRef>
              <c:f>Institución!$G$41:$G$59</c:f>
              <c:numCache/>
            </c:numRef>
          </c:val>
        </c:ser>
        <c:ser>
          <c:idx val="7"/>
          <c:order val="2"/>
          <c:tx>
            <c:v>Recomendado 2017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Institución!$A$41:$A$59</c:f>
              <c:strCache/>
            </c:strRef>
          </c:cat>
          <c:val>
            <c:numRef>
              <c:f>Institución!$H$41:$H$59</c:f>
              <c:numCache/>
            </c:numRef>
          </c:val>
        </c:ser>
        <c:axId val="66761725"/>
        <c:axId val="63984614"/>
      </c:barChart>
      <c:catAx>
        <c:axId val="66761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Entidad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3984614"/>
        <c:crosses val="autoZero"/>
        <c:auto val="1"/>
        <c:lblOffset val="100"/>
        <c:tickLblSkip val="1"/>
        <c:noMultiLvlLbl val="0"/>
      </c:catAx>
      <c:valAx>
        <c:axId val="63984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Porcentaje del presupuesto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67617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485"/>
          <c:w val="0.1515"/>
          <c:h val="0.1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EECE1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2016 y  Proyecto 2017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por agrupación institucional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(En millones Q.)</a:t>
            </a:r>
          </a:p>
        </c:rich>
      </c:tx>
      <c:layout>
        <c:manualLayout>
          <c:xMode val="factor"/>
          <c:yMode val="factor"/>
          <c:x val="0.031"/>
          <c:y val="0.0302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695"/>
          <c:y val="0.223"/>
          <c:w val="0.90375"/>
          <c:h val="0.688"/>
        </c:manualLayout>
      </c:layout>
      <c:bar3DChart>
        <c:barDir val="col"/>
        <c:grouping val="stacked"/>
        <c:varyColors val="0"/>
        <c:ser>
          <c:idx val="0"/>
          <c:order val="0"/>
          <c:tx>
            <c:v>Aprobado 2016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Institución!$A$93:$A$96</c:f>
              <c:strCache/>
            </c:strRef>
          </c:cat>
          <c:val>
            <c:numRef>
              <c:f>Institución!$B$93:$B$96</c:f>
              <c:numCache/>
            </c:numRef>
          </c:val>
          <c:shape val="box"/>
        </c:ser>
        <c:ser>
          <c:idx val="1"/>
          <c:order val="1"/>
          <c:tx>
            <c:v>Vigente 2016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Institución!$A$93:$A$96</c:f>
              <c:strCache/>
            </c:strRef>
          </c:cat>
          <c:val>
            <c:numRef>
              <c:f>Institución!$C$93:$C$96</c:f>
              <c:numCache/>
            </c:numRef>
          </c:val>
          <c:shape val="box"/>
        </c:ser>
        <c:ser>
          <c:idx val="2"/>
          <c:order val="2"/>
          <c:tx>
            <c:v>Recomendado 2017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Institución!$A$93:$A$96</c:f>
              <c:strCache/>
            </c:strRef>
          </c:cat>
          <c:val>
            <c:numRef>
              <c:f>Institución!$D$93:$D$96</c:f>
              <c:numCache/>
            </c:numRef>
          </c:val>
          <c:shape val="box"/>
        </c:ser>
        <c:overlap val="100"/>
        <c:shape val="box"/>
        <c:axId val="38990615"/>
        <c:axId val="15371216"/>
      </c:bar3DChart>
      <c:catAx>
        <c:axId val="38990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5371216"/>
        <c:crosses val="autoZero"/>
        <c:auto val="1"/>
        <c:lblOffset val="100"/>
        <c:tickLblSkip val="1"/>
        <c:noMultiLvlLbl val="0"/>
      </c:catAx>
      <c:valAx>
        <c:axId val="153712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89906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7"/>
          <c:y val="0.9435"/>
          <c:w val="0.692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FDEADA"/>
        </a:solidFill>
        <a:ln w="3175">
          <a:noFill/>
        </a:ln>
      </c:spPr>
      <c:thickness val="0"/>
    </c:sideWall>
    <c:backWall>
      <c:spPr>
        <a:solidFill>
          <a:srgbClr val="FDEAD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DD9C3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0.993</cdr:y>
    </cdr:from>
    <cdr:to>
      <cdr:x>0.4605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6143625"/>
          <a:ext cx="359092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Públicas. SICOIN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-0.00525</cdr:x>
      <cdr:y>0.96225</cdr:y>
    </cdr:from>
    <cdr:to>
      <cdr:x>0.2845</cdr:x>
      <cdr:y>0.99925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7762875"/>
          <a:ext cx="27908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Públicas. SICOIN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-0.00175</cdr:x>
      <cdr:y>0.95775</cdr:y>
    </cdr:from>
    <cdr:to>
      <cdr:x>0.1555</cdr:x>
      <cdr:y>0.99425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4591050"/>
          <a:ext cx="885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Públicas. SICOIN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0</xdr:row>
      <xdr:rowOff>190500</xdr:rowOff>
    </xdr:from>
    <xdr:to>
      <xdr:col>20</xdr:col>
      <xdr:colOff>752475</xdr:colOff>
      <xdr:row>41</xdr:row>
      <xdr:rowOff>104775</xdr:rowOff>
    </xdr:to>
    <xdr:graphicFrame>
      <xdr:nvGraphicFramePr>
        <xdr:cNvPr id="1" name="1 Gráfico"/>
        <xdr:cNvGraphicFramePr/>
      </xdr:nvGraphicFramePr>
      <xdr:xfrm>
        <a:off x="11715750" y="190500"/>
        <a:ext cx="9639300" cy="807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83</xdr:row>
      <xdr:rowOff>47625</xdr:rowOff>
    </xdr:from>
    <xdr:to>
      <xdr:col>3</xdr:col>
      <xdr:colOff>57150</xdr:colOff>
      <xdr:row>107</xdr:row>
      <xdr:rowOff>47625</xdr:rowOff>
    </xdr:to>
    <xdr:graphicFrame>
      <xdr:nvGraphicFramePr>
        <xdr:cNvPr id="2" name="3 Gráfico"/>
        <xdr:cNvGraphicFramePr/>
      </xdr:nvGraphicFramePr>
      <xdr:xfrm>
        <a:off x="200025" y="16611600"/>
        <a:ext cx="5629275" cy="480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0.951</cdr:y>
    </cdr:from>
    <cdr:to>
      <cdr:x>0.63575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" y="4924425"/>
          <a:ext cx="3667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Públicas. SICOIN</a:t>
          </a:r>
        </a:p>
      </cdr:txBody>
    </cdr:sp>
  </cdr:relSizeAnchor>
  <cdr:relSizeAnchor xmlns:cdr="http://schemas.openxmlformats.org/drawingml/2006/chartDrawing">
    <cdr:from>
      <cdr:x>0.683</cdr:x>
      <cdr:y>0.2675</cdr:y>
    </cdr:from>
    <cdr:to>
      <cdr:x>0.944</cdr:x>
      <cdr:y>0.3365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3952875" y="1381125"/>
          <a:ext cx="1514475" cy="361950"/>
        </a:xfrm>
        <a:prstGeom prst="rect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Total: Q.79,830.0 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59</xdr:row>
      <xdr:rowOff>0</xdr:rowOff>
    </xdr:from>
    <xdr:ext cx="180975" cy="266700"/>
    <xdr:sp fLocksText="0">
      <xdr:nvSpPr>
        <xdr:cNvPr id="1" name="4 CuadroTexto"/>
        <xdr:cNvSpPr txBox="1">
          <a:spLocks noChangeArrowheads="1"/>
        </xdr:cNvSpPr>
      </xdr:nvSpPr>
      <xdr:spPr>
        <a:xfrm>
          <a:off x="6286500" y="10525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95250</xdr:colOff>
      <xdr:row>25</xdr:row>
      <xdr:rowOff>28575</xdr:rowOff>
    </xdr:from>
    <xdr:to>
      <xdr:col>6</xdr:col>
      <xdr:colOff>523875</xdr:colOff>
      <xdr:row>63</xdr:row>
      <xdr:rowOff>9525</xdr:rowOff>
    </xdr:to>
    <xdr:graphicFrame>
      <xdr:nvGraphicFramePr>
        <xdr:cNvPr id="2" name="5 Gráfico"/>
        <xdr:cNvGraphicFramePr/>
      </xdr:nvGraphicFramePr>
      <xdr:xfrm>
        <a:off x="95250" y="4991100"/>
        <a:ext cx="776287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0</xdr:row>
      <xdr:rowOff>19050</xdr:rowOff>
    </xdr:from>
    <xdr:to>
      <xdr:col>14</xdr:col>
      <xdr:colOff>323850</xdr:colOff>
      <xdr:row>26</xdr:row>
      <xdr:rowOff>47625</xdr:rowOff>
    </xdr:to>
    <xdr:graphicFrame>
      <xdr:nvGraphicFramePr>
        <xdr:cNvPr id="3" name="9 Gráfico"/>
        <xdr:cNvGraphicFramePr/>
      </xdr:nvGraphicFramePr>
      <xdr:xfrm>
        <a:off x="8220075" y="19050"/>
        <a:ext cx="579120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-0.0015</cdr:x>
      <cdr:y>1</cdr:y>
    </cdr:from>
    <cdr:to>
      <cdr:x>0.395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6276975"/>
          <a:ext cx="490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Públicas. SICOIN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10</xdr:col>
      <xdr:colOff>704850</xdr:colOff>
      <xdr:row>59</xdr:row>
      <xdr:rowOff>142875</xdr:rowOff>
    </xdr:to>
    <xdr:graphicFrame>
      <xdr:nvGraphicFramePr>
        <xdr:cNvPr id="1" name="1 Gráfico"/>
        <xdr:cNvGraphicFramePr/>
      </xdr:nvGraphicFramePr>
      <xdr:xfrm>
        <a:off x="304800" y="5000625"/>
        <a:ext cx="1238250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0.99375</cdr:y>
    </cdr:from>
    <cdr:to>
      <cdr:x>0.423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0" y="4505325"/>
          <a:ext cx="641985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Ministerio de Finanzas Públicas. SICOIN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cdr:txBody>
    </cdr:sp>
  </cdr:relSizeAnchor>
  <cdr:relSizeAnchor xmlns:cdr="http://schemas.openxmlformats.org/drawingml/2006/chartDrawing">
    <cdr:from>
      <cdr:x>0.00125</cdr:x>
      <cdr:y>0.292</cdr:y>
    </cdr:from>
    <cdr:to>
      <cdr:x>0.00825</cdr:x>
      <cdr:y>0.72575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19050" y="1314450"/>
          <a:ext cx="104775" cy="1962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Millones  Q.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-0.00525</cdr:x>
      <cdr:y>0.96375</cdr:y>
    </cdr:from>
    <cdr:to>
      <cdr:x>0.74975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514850"/>
          <a:ext cx="5353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Públicas. SICOIN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0.96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5143500"/>
          <a:ext cx="5686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Públicas. SICOIN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68</xdr:row>
      <xdr:rowOff>9525</xdr:rowOff>
    </xdr:from>
    <xdr:to>
      <xdr:col>18</xdr:col>
      <xdr:colOff>542925</xdr:colOff>
      <xdr:row>96</xdr:row>
      <xdr:rowOff>9525</xdr:rowOff>
    </xdr:to>
    <xdr:graphicFrame>
      <xdr:nvGraphicFramePr>
        <xdr:cNvPr id="1" name="5 Gráfico"/>
        <xdr:cNvGraphicFramePr/>
      </xdr:nvGraphicFramePr>
      <xdr:xfrm>
        <a:off x="2181225" y="11639550"/>
        <a:ext cx="154019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18</xdr:row>
      <xdr:rowOff>66675</xdr:rowOff>
    </xdr:from>
    <xdr:to>
      <xdr:col>6</xdr:col>
      <xdr:colOff>200025</xdr:colOff>
      <xdr:row>47</xdr:row>
      <xdr:rowOff>28575</xdr:rowOff>
    </xdr:to>
    <xdr:graphicFrame>
      <xdr:nvGraphicFramePr>
        <xdr:cNvPr id="2" name="2 Gráfico"/>
        <xdr:cNvGraphicFramePr/>
      </xdr:nvGraphicFramePr>
      <xdr:xfrm>
        <a:off x="66675" y="3571875"/>
        <a:ext cx="7086600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400050</xdr:colOff>
      <xdr:row>3</xdr:row>
      <xdr:rowOff>19050</xdr:rowOff>
    </xdr:from>
    <xdr:to>
      <xdr:col>12</xdr:col>
      <xdr:colOff>466725</xdr:colOff>
      <xdr:row>33</xdr:row>
      <xdr:rowOff>66675</xdr:rowOff>
    </xdr:to>
    <xdr:graphicFrame>
      <xdr:nvGraphicFramePr>
        <xdr:cNvPr id="3" name="3 Gráfico"/>
        <xdr:cNvGraphicFramePr/>
      </xdr:nvGraphicFramePr>
      <xdr:xfrm>
        <a:off x="7353300" y="666750"/>
        <a:ext cx="5581650" cy="5362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ja%20de%20c&#225;lculo%20en%20Presentaci&#243;n%20Monto%20Solicitado%202004%20(2da.%20varsi&#243;n)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TPUSU59\Mis%20documentos\2002\Excel%202002\Cuadros%20para%20el%20Presidente%20Proyecto%202003\Cuadros%20para%20el%20Presidente%20Versi&#243;n%20Aprobada%20por%20el%20Congre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ingre."/>
      <sheetName val="Fte. 11-21-29"/>
      <sheetName val="Tipo Pres."/>
      <sheetName val="Inst."/>
      <sheetName val="Ftes Int y Ext"/>
      <sheetName val="Ap. Cons."/>
      <sheetName val="IVA-Paz"/>
      <sheetName val="Fondos"/>
      <sheetName val="Sit Fin"/>
      <sheetName val="Ind. Macro"/>
      <sheetName val="Fte. Fin."/>
      <sheetName val="Graf. Ing. Corr."/>
      <sheetName val="Graf. Dist. Ing. Corr"/>
      <sheetName val="Graf. Def. y carga"/>
      <sheetName val="Graf. Tipo Pres"/>
      <sheetName val="Graf Inst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ingre."/>
      <sheetName val="T. de Pres."/>
      <sheetName val="Inst."/>
      <sheetName val="Dif. Fte. Fin."/>
      <sheetName val="Ftes Int y Ext"/>
      <sheetName val="Fte. de Fin."/>
      <sheetName val="Ap. Const."/>
      <sheetName val=" fond."/>
      <sheetName val="fin. fond. soc."/>
      <sheetName val="IVA-Paz"/>
      <sheetName val="Ac. Paz"/>
      <sheetName val="Deu. x reng."/>
      <sheetName val="Sal. Deu."/>
      <sheetName val="sit. fin."/>
      <sheetName val="Indic. "/>
      <sheetName val="Secres"/>
      <sheetName val="Graf. Ing. Corr."/>
      <sheetName val="Graf. Dist. Ing. Corr."/>
      <sheetName val="Graf. Def."/>
      <sheetName val="Graf. Tip Pres."/>
      <sheetName val="Graf. "/>
    </sheetNames>
    <sheetDataSet>
      <sheetData sheetId="15">
        <row r="1">
          <cell r="A1" t="str">
            <v>Gobierno Central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7"/>
  <sheetViews>
    <sheetView showGridLines="0" showZeros="0" tabSelected="1" zoomScalePageLayoutView="0" workbookViewId="0" topLeftCell="A1">
      <selection activeCell="A2" sqref="A2"/>
    </sheetView>
  </sheetViews>
  <sheetFormatPr defaultColWidth="11.421875" defaultRowHeight="12.75"/>
  <cols>
    <col min="1" max="1" width="25.421875" style="1" customWidth="1"/>
    <col min="2" max="2" width="20.421875" style="1" customWidth="1"/>
    <col min="3" max="3" width="16.140625" style="1" customWidth="1"/>
    <col min="4" max="4" width="16.00390625" style="1" customWidth="1"/>
    <col min="5" max="5" width="16.28125" style="1" customWidth="1"/>
    <col min="6" max="6" width="15.7109375" style="1" customWidth="1"/>
    <col min="7" max="7" width="12.7109375" style="1" customWidth="1"/>
    <col min="8" max="8" width="11.421875" style="1" customWidth="1"/>
    <col min="9" max="9" width="14.00390625" style="1" bestFit="1" customWidth="1"/>
    <col min="10" max="16384" width="11.421875" style="1" customWidth="1"/>
  </cols>
  <sheetData>
    <row r="1" spans="1:8" ht="21">
      <c r="A1" s="79" t="s">
        <v>84</v>
      </c>
      <c r="B1" s="79"/>
      <c r="C1" s="78"/>
      <c r="D1" s="89"/>
      <c r="E1" s="78"/>
      <c r="F1" s="56"/>
      <c r="G1" s="56"/>
      <c r="H1" s="56"/>
    </row>
    <row r="2" spans="1:5" ht="15">
      <c r="A2" s="7"/>
      <c r="B2" s="7"/>
      <c r="C2" s="8"/>
      <c r="D2" s="3"/>
      <c r="E2" s="9"/>
    </row>
    <row r="3" spans="1:5" ht="15">
      <c r="A3" s="3"/>
      <c r="B3" s="3"/>
      <c r="C3" s="3"/>
      <c r="D3" s="3"/>
      <c r="E3" s="3"/>
    </row>
    <row r="4" spans="1:6" ht="15">
      <c r="A4" s="3"/>
      <c r="B4" s="10" t="s">
        <v>13</v>
      </c>
      <c r="C4" s="10" t="s">
        <v>6</v>
      </c>
      <c r="D4" s="10" t="s">
        <v>7</v>
      </c>
      <c r="E4" s="5" t="s">
        <v>70</v>
      </c>
      <c r="F4" s="5" t="s">
        <v>70</v>
      </c>
    </row>
    <row r="5" spans="1:7" ht="15">
      <c r="A5" s="4"/>
      <c r="B5" s="10">
        <v>2016</v>
      </c>
      <c r="C5" s="10">
        <v>2016</v>
      </c>
      <c r="D5" s="98">
        <v>42583</v>
      </c>
      <c r="E5" s="5">
        <v>2017</v>
      </c>
      <c r="F5" s="156" t="s">
        <v>87</v>
      </c>
      <c r="G5" s="2"/>
    </row>
    <row r="6" spans="1:7" ht="15">
      <c r="A6" s="3" t="s">
        <v>3</v>
      </c>
      <c r="B6" s="65">
        <f>+B14+B15</f>
        <v>46046.8</v>
      </c>
      <c r="C6" s="65">
        <f>+C14+C15</f>
        <v>47122.399999999994</v>
      </c>
      <c r="D6" s="65">
        <f>+D14+D15</f>
        <v>26786</v>
      </c>
      <c r="E6" s="65">
        <f>+E14+E15+E16</f>
        <v>51883.8</v>
      </c>
      <c r="F6" s="155">
        <f>+E6/$E$10</f>
        <v>0.6499285982713267</v>
      </c>
      <c r="G6" s="2"/>
    </row>
    <row r="7" spans="1:7" ht="15">
      <c r="A7" s="3" t="s">
        <v>4</v>
      </c>
      <c r="B7" s="65">
        <f>+B17+B18+B19</f>
        <v>12300.6</v>
      </c>
      <c r="C7" s="65">
        <f>+C17+C18+C19</f>
        <v>12716.2</v>
      </c>
      <c r="D7" s="65">
        <f>+D17+D18+D19</f>
        <v>5762.3</v>
      </c>
      <c r="E7" s="65">
        <f>+E17+E18+E19</f>
        <v>14997.199999999999</v>
      </c>
      <c r="F7" s="155">
        <f>+E7/$E$10</f>
        <v>0.1878642114493298</v>
      </c>
      <c r="G7" s="2"/>
    </row>
    <row r="8" spans="1:6" ht="15">
      <c r="A8" s="3" t="s">
        <v>5</v>
      </c>
      <c r="B8" s="145">
        <f>+B20</f>
        <v>12448.9</v>
      </c>
      <c r="C8" s="145">
        <f>+C20</f>
        <v>11264.7</v>
      </c>
      <c r="D8" s="145">
        <f>+D20</f>
        <v>6598.3</v>
      </c>
      <c r="E8" s="145">
        <f>+E20</f>
        <v>12949</v>
      </c>
      <c r="F8" s="157">
        <f>+E8/$E$10</f>
        <v>0.1622071902793436</v>
      </c>
    </row>
    <row r="9" spans="1:6" ht="15">
      <c r="A9" s="3"/>
      <c r="B9" s="65"/>
      <c r="C9" s="65"/>
      <c r="D9" s="65"/>
      <c r="E9" s="65"/>
      <c r="F9" s="6"/>
    </row>
    <row r="10" spans="1:7" ht="15">
      <c r="A10" s="3" t="s">
        <v>14</v>
      </c>
      <c r="B10" s="146">
        <f>SUM(B6:B8)</f>
        <v>70796.3</v>
      </c>
      <c r="C10" s="146">
        <f>SUM(C6:C8)</f>
        <v>71103.29999999999</v>
      </c>
      <c r="D10" s="146">
        <f>SUM(D6:D8)</f>
        <v>39146.6</v>
      </c>
      <c r="E10" s="146">
        <f>SUM(E6:E8)</f>
        <v>79830</v>
      </c>
      <c r="F10" s="158">
        <f>SUM(F6:F8)</f>
        <v>1</v>
      </c>
      <c r="G10" s="2"/>
    </row>
    <row r="11" spans="1:5" ht="15">
      <c r="A11" s="3"/>
      <c r="B11" s="147"/>
      <c r="C11" s="65"/>
      <c r="D11" s="65"/>
      <c r="E11" s="65"/>
    </row>
    <row r="12" spans="1:6" ht="15">
      <c r="A12" s="3"/>
      <c r="B12" s="148" t="s">
        <v>13</v>
      </c>
      <c r="C12" s="149" t="s">
        <v>6</v>
      </c>
      <c r="D12" s="149" t="s">
        <v>7</v>
      </c>
      <c r="E12" s="150" t="s">
        <v>70</v>
      </c>
      <c r="F12" s="5" t="s">
        <v>70</v>
      </c>
    </row>
    <row r="13" spans="1:6" ht="24.75" customHeight="1">
      <c r="A13" s="3"/>
      <c r="B13" s="148" t="s">
        <v>79</v>
      </c>
      <c r="C13" s="149">
        <v>2016</v>
      </c>
      <c r="D13" s="149">
        <v>42583</v>
      </c>
      <c r="E13" s="150">
        <v>2017</v>
      </c>
      <c r="F13" s="156" t="s">
        <v>87</v>
      </c>
    </row>
    <row r="14" spans="1:6" ht="15">
      <c r="A14" s="3" t="s">
        <v>52</v>
      </c>
      <c r="B14" s="151">
        <v>8688.5</v>
      </c>
      <c r="C14" s="151">
        <v>8936.7</v>
      </c>
      <c r="D14" s="151">
        <v>4825.3</v>
      </c>
      <c r="E14" s="151">
        <v>7410.4</v>
      </c>
      <c r="F14" s="159">
        <f>+E14/$E$23</f>
        <v>0.09282725792308655</v>
      </c>
    </row>
    <row r="15" spans="1:6" ht="15">
      <c r="A15" s="3" t="s">
        <v>35</v>
      </c>
      <c r="B15" s="152">
        <v>37358.3</v>
      </c>
      <c r="C15" s="151">
        <v>38185.7</v>
      </c>
      <c r="D15" s="151">
        <v>21960.7</v>
      </c>
      <c r="E15" s="151">
        <v>26854.6</v>
      </c>
      <c r="F15" s="159">
        <f aca="true" t="shared" si="0" ref="F15:F20">+E15/$E$23</f>
        <v>0.3363973443567581</v>
      </c>
    </row>
    <row r="16" spans="1:6" ht="15">
      <c r="A16" s="3" t="s">
        <v>76</v>
      </c>
      <c r="B16" s="147"/>
      <c r="C16" s="151"/>
      <c r="D16" s="151"/>
      <c r="E16" s="151">
        <v>17618.8</v>
      </c>
      <c r="F16" s="159">
        <f t="shared" si="0"/>
        <v>0.22070399599148188</v>
      </c>
    </row>
    <row r="17" spans="1:7" ht="15">
      <c r="A17" s="3" t="s">
        <v>36</v>
      </c>
      <c r="B17" s="152">
        <v>2265.8</v>
      </c>
      <c r="C17" s="151">
        <v>2606.8</v>
      </c>
      <c r="D17" s="151">
        <v>160.2</v>
      </c>
      <c r="E17" s="151">
        <v>4214.2</v>
      </c>
      <c r="F17" s="159">
        <f t="shared" si="0"/>
        <v>0.052789678065890015</v>
      </c>
      <c r="G17" s="159">
        <f>+F17+F18+F19</f>
        <v>0.18786421144932983</v>
      </c>
    </row>
    <row r="18" spans="1:7" ht="15">
      <c r="A18" s="3" t="s">
        <v>16</v>
      </c>
      <c r="B18" s="152">
        <v>9970.2</v>
      </c>
      <c r="C18" s="151">
        <v>10053.6</v>
      </c>
      <c r="D18" s="151">
        <v>5602.1</v>
      </c>
      <c r="E18" s="151">
        <v>10661.4</v>
      </c>
      <c r="F18" s="159">
        <f t="shared" si="0"/>
        <v>0.13355129650507327</v>
      </c>
      <c r="G18" s="162"/>
    </row>
    <row r="19" spans="1:6" ht="15">
      <c r="A19" s="3" t="s">
        <v>37</v>
      </c>
      <c r="B19" s="152">
        <v>64.6</v>
      </c>
      <c r="C19" s="151">
        <v>55.8</v>
      </c>
      <c r="D19" s="151">
        <v>0</v>
      </c>
      <c r="E19" s="151">
        <v>121.6</v>
      </c>
      <c r="F19" s="159">
        <f t="shared" si="0"/>
        <v>0.001523236878366529</v>
      </c>
    </row>
    <row r="20" spans="1:6" ht="15">
      <c r="A20" s="3" t="s">
        <v>5</v>
      </c>
      <c r="B20" s="153">
        <v>12448.9</v>
      </c>
      <c r="C20" s="154">
        <v>11264.7</v>
      </c>
      <c r="D20" s="154">
        <v>6598.3</v>
      </c>
      <c r="E20" s="154">
        <v>12949</v>
      </c>
      <c r="F20" s="160">
        <f t="shared" si="0"/>
        <v>0.1622071902793436</v>
      </c>
    </row>
    <row r="21" spans="1:6" ht="15">
      <c r="A21" s="3"/>
      <c r="B21" s="152"/>
      <c r="C21" s="145"/>
      <c r="D21" s="145"/>
      <c r="E21" s="151"/>
      <c r="F21" s="11"/>
    </row>
    <row r="22" spans="1:5" ht="15">
      <c r="A22" s="3"/>
      <c r="B22" s="147"/>
      <c r="C22" s="65"/>
      <c r="D22" s="65"/>
      <c r="E22" s="151"/>
    </row>
    <row r="23" spans="1:6" ht="15">
      <c r="A23" s="4" t="s">
        <v>21</v>
      </c>
      <c r="B23" s="121">
        <f>SUM(B14:B20)</f>
        <v>70796.3</v>
      </c>
      <c r="C23" s="121">
        <f>SUM(C14:C22)</f>
        <v>71103.3</v>
      </c>
      <c r="D23" s="121">
        <f>SUM(D14:D22)</f>
        <v>39146.600000000006</v>
      </c>
      <c r="E23" s="121">
        <f>SUM(E14:E22)</f>
        <v>79830</v>
      </c>
      <c r="F23" s="161">
        <f>SUM(F14:F20)</f>
        <v>0.9999999999999999</v>
      </c>
    </row>
    <row r="24" spans="1:5" ht="15">
      <c r="A24" s="3"/>
      <c r="B24" s="120"/>
      <c r="C24" s="120"/>
      <c r="D24" s="120"/>
      <c r="E24" s="120"/>
    </row>
    <row r="25" spans="1:5" ht="15">
      <c r="A25" s="93"/>
      <c r="B25" s="3"/>
      <c r="C25" s="3"/>
      <c r="D25" s="3"/>
      <c r="E25" s="3"/>
    </row>
    <row r="26" spans="1:5" ht="15">
      <c r="A26" s="68"/>
      <c r="B26" s="68"/>
      <c r="C26" s="69"/>
      <c r="D26" s="56"/>
      <c r="E26" s="70"/>
    </row>
    <row r="27" spans="1:5" ht="15">
      <c r="A27" s="69"/>
      <c r="B27" s="69"/>
      <c r="C27" s="69"/>
      <c r="D27" s="56"/>
      <c r="E27" s="70"/>
    </row>
  </sheetData>
  <sheetProtection/>
  <printOptions horizontalCentered="1"/>
  <pageMargins left="0.1968503937007874" right="0.1968503937007874" top="0.3937007874015748" bottom="0.5905511811023623" header="0" footer="0"/>
  <pageSetup fitToHeight="1" fitToWidth="1" horizontalDpi="600" verticalDpi="600" orientation="landscape" r:id="rId2"/>
  <headerFooter alignWithMargins="0">
    <oddFooter>&amp;R&amp;"Arial,Negrita"&amp;13&amp;P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70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4.57421875" style="0" customWidth="1"/>
    <col min="2" max="2" width="56.8515625" style="0" customWidth="1"/>
    <col min="3" max="3" width="14.7109375" style="0" customWidth="1"/>
    <col min="4" max="4" width="16.7109375" style="0" customWidth="1"/>
    <col min="5" max="5" width="14.28125" style="0" customWidth="1"/>
    <col min="6" max="6" width="16.421875" style="0" customWidth="1"/>
    <col min="7" max="7" width="13.8515625" style="0" customWidth="1"/>
    <col min="8" max="8" width="15.8515625" style="0" customWidth="1"/>
    <col min="9" max="9" width="15.00390625" style="0" customWidth="1"/>
  </cols>
  <sheetData>
    <row r="1" spans="1:8" ht="21">
      <c r="A1" s="12"/>
      <c r="B1" s="74" t="s">
        <v>85</v>
      </c>
      <c r="C1" s="91"/>
      <c r="D1" s="116"/>
      <c r="E1" s="116"/>
      <c r="F1" s="116"/>
      <c r="H1" s="75"/>
    </row>
    <row r="2" spans="1:8" ht="21">
      <c r="A2" s="12"/>
      <c r="B2" s="90"/>
      <c r="C2" s="13"/>
      <c r="D2" s="13"/>
      <c r="E2" s="13"/>
      <c r="F2" s="13"/>
      <c r="G2" s="12"/>
      <c r="H2" s="12"/>
    </row>
    <row r="3" spans="1:8" ht="15">
      <c r="A3" s="12"/>
      <c r="B3" s="12"/>
      <c r="C3" s="12"/>
      <c r="D3" s="12"/>
      <c r="E3" s="12"/>
      <c r="F3" s="12"/>
      <c r="G3" s="12"/>
      <c r="H3" s="12"/>
    </row>
    <row r="4" spans="1:8" ht="15">
      <c r="A4" s="12"/>
      <c r="B4" s="12"/>
      <c r="C4" s="12"/>
      <c r="D4" s="12"/>
      <c r="E4" s="12"/>
      <c r="F4" s="12"/>
      <c r="G4" s="12"/>
      <c r="H4" s="12"/>
    </row>
    <row r="5" spans="1:8" ht="15">
      <c r="A5" s="12"/>
      <c r="B5" s="12"/>
      <c r="C5" s="12"/>
      <c r="D5" s="12"/>
      <c r="E5" s="12"/>
      <c r="F5" s="12"/>
      <c r="G5" s="12"/>
      <c r="H5" s="12"/>
    </row>
    <row r="6" spans="1:8" ht="15">
      <c r="A6" s="12"/>
      <c r="B6" s="12"/>
      <c r="C6" s="12"/>
      <c r="D6" s="12"/>
      <c r="E6" s="12"/>
      <c r="F6" s="12"/>
      <c r="G6" s="14"/>
      <c r="H6" s="14"/>
    </row>
    <row r="7" spans="1:8" ht="30">
      <c r="A7" s="12"/>
      <c r="B7" s="12"/>
      <c r="C7" s="16" t="s">
        <v>71</v>
      </c>
      <c r="D7" s="23" t="s">
        <v>72</v>
      </c>
      <c r="E7" s="22" t="s">
        <v>73</v>
      </c>
      <c r="F7" s="15" t="s">
        <v>74</v>
      </c>
      <c r="G7" s="24" t="s">
        <v>75</v>
      </c>
      <c r="H7" s="24" t="s">
        <v>69</v>
      </c>
    </row>
    <row r="8" spans="1:9" ht="20.25" customHeight="1">
      <c r="A8" s="12">
        <v>1</v>
      </c>
      <c r="B8" s="12" t="s">
        <v>44</v>
      </c>
      <c r="C8" s="17">
        <f>+D8/$D$21</f>
        <v>0.06399724414380559</v>
      </c>
      <c r="D8" s="14">
        <v>5108.9</v>
      </c>
      <c r="E8" s="17">
        <f>+F8/$F$21</f>
        <v>0.06525154247411864</v>
      </c>
      <c r="F8" s="14">
        <v>4639.6</v>
      </c>
      <c r="G8" s="17">
        <f>+H8/$H$21</f>
        <v>0.06336065585348387</v>
      </c>
      <c r="H8" s="14">
        <v>4485.7</v>
      </c>
      <c r="I8" s="14"/>
    </row>
    <row r="9" spans="1:9" ht="15">
      <c r="A9" s="12">
        <v>2</v>
      </c>
      <c r="B9" s="12" t="s">
        <v>0</v>
      </c>
      <c r="C9" s="17">
        <f aca="true" t="shared" si="0" ref="C9:C19">+D9/$D$21</f>
        <v>0.018773643993486158</v>
      </c>
      <c r="D9" s="14">
        <v>1498.7</v>
      </c>
      <c r="E9" s="17">
        <f aca="true" t="shared" si="1" ref="E9:E19">+F9/$F$21</f>
        <v>0.021322498393182874</v>
      </c>
      <c r="F9" s="14">
        <v>1516.1</v>
      </c>
      <c r="G9" s="17">
        <f aca="true" t="shared" si="2" ref="G9:G19">+H9/$H$21</f>
        <v>0.020433271230276155</v>
      </c>
      <c r="H9" s="14">
        <v>1446.6</v>
      </c>
      <c r="I9" s="14"/>
    </row>
    <row r="10" spans="1:9" ht="20.25" customHeight="1">
      <c r="A10" s="12">
        <v>3</v>
      </c>
      <c r="B10" s="12" t="s">
        <v>48</v>
      </c>
      <c r="C10" s="17">
        <f t="shared" si="0"/>
        <v>0.1247701365401478</v>
      </c>
      <c r="D10" s="14">
        <v>9960.4</v>
      </c>
      <c r="E10" s="17">
        <f t="shared" si="1"/>
        <v>0.11785669582143163</v>
      </c>
      <c r="F10" s="14">
        <v>8380</v>
      </c>
      <c r="G10" s="17">
        <f t="shared" si="2"/>
        <v>0.11096342605475144</v>
      </c>
      <c r="H10" s="14">
        <v>7855.8</v>
      </c>
      <c r="I10" s="14"/>
    </row>
    <row r="11" spans="1:9" ht="20.25" customHeight="1">
      <c r="A11" s="12">
        <v>4</v>
      </c>
      <c r="B11" s="12" t="s">
        <v>38</v>
      </c>
      <c r="C11" s="17">
        <f t="shared" si="0"/>
        <v>0.0069710635099586625</v>
      </c>
      <c r="D11" s="14">
        <v>556.5</v>
      </c>
      <c r="E11" s="17">
        <f t="shared" si="1"/>
        <v>0.007542547251674675</v>
      </c>
      <c r="F11" s="14">
        <v>536.3</v>
      </c>
      <c r="G11" s="17">
        <f t="shared" si="2"/>
        <v>0.007520167014377869</v>
      </c>
      <c r="H11" s="14">
        <v>532.4</v>
      </c>
      <c r="I11" s="14"/>
    </row>
    <row r="12" spans="1:9" ht="15">
      <c r="A12" s="12">
        <v>5</v>
      </c>
      <c r="B12" s="12" t="s">
        <v>39</v>
      </c>
      <c r="C12" s="17">
        <f t="shared" si="0"/>
        <v>0.08851434297883001</v>
      </c>
      <c r="D12" s="14">
        <v>7066.1</v>
      </c>
      <c r="E12" s="17">
        <f t="shared" si="1"/>
        <v>0.09152177184462605</v>
      </c>
      <c r="F12" s="14">
        <v>6507.5</v>
      </c>
      <c r="G12" s="17">
        <f t="shared" si="2"/>
        <v>0.08685764651542524</v>
      </c>
      <c r="H12" s="14">
        <v>6149.2</v>
      </c>
      <c r="I12" s="14"/>
    </row>
    <row r="13" spans="1:9" ht="20.25" customHeight="1">
      <c r="A13" s="12">
        <v>6</v>
      </c>
      <c r="B13" s="12" t="s">
        <v>40</v>
      </c>
      <c r="C13" s="17">
        <f t="shared" si="0"/>
        <v>0.016090442189653012</v>
      </c>
      <c r="D13" s="14">
        <v>1284.5</v>
      </c>
      <c r="E13" s="17">
        <f t="shared" si="1"/>
        <v>0.012896729125089833</v>
      </c>
      <c r="F13" s="14">
        <v>917</v>
      </c>
      <c r="G13" s="17">
        <f t="shared" si="2"/>
        <v>0.013880668905013398</v>
      </c>
      <c r="H13" s="14">
        <v>982.7</v>
      </c>
      <c r="I13" s="14"/>
    </row>
    <row r="14" spans="1:9" ht="20.25" customHeight="1">
      <c r="A14" s="12">
        <v>7</v>
      </c>
      <c r="B14" s="12" t="s">
        <v>41</v>
      </c>
      <c r="C14" s="17">
        <f t="shared" si="0"/>
        <v>0.09952899912313666</v>
      </c>
      <c r="D14" s="14">
        <v>7945.4</v>
      </c>
      <c r="E14" s="17">
        <f t="shared" si="1"/>
        <v>0.10284332794680415</v>
      </c>
      <c r="F14" s="14">
        <v>7312.5</v>
      </c>
      <c r="G14" s="17">
        <f t="shared" si="2"/>
        <v>0.1033909964221294</v>
      </c>
      <c r="H14" s="14">
        <v>7319.7</v>
      </c>
      <c r="I14" s="14"/>
    </row>
    <row r="15" spans="1:9" ht="15">
      <c r="A15" s="12">
        <v>8</v>
      </c>
      <c r="B15" s="12" t="s">
        <v>1</v>
      </c>
      <c r="C15" s="17">
        <f t="shared" si="0"/>
        <v>0.08490291870224227</v>
      </c>
      <c r="D15" s="14">
        <v>6777.8</v>
      </c>
      <c r="E15" s="17">
        <f t="shared" si="1"/>
        <v>0.08183586415820363</v>
      </c>
      <c r="F15" s="14">
        <v>5818.8</v>
      </c>
      <c r="G15" s="17">
        <f t="shared" si="2"/>
        <v>0.07669186101533554</v>
      </c>
      <c r="H15" s="14">
        <v>5429.5</v>
      </c>
      <c r="I15" s="14"/>
    </row>
    <row r="16" spans="1:9" ht="20.25" customHeight="1">
      <c r="A16" s="12">
        <v>9</v>
      </c>
      <c r="B16" s="12" t="s">
        <v>64</v>
      </c>
      <c r="C16" s="17">
        <f t="shared" si="0"/>
        <v>0.014532130777903043</v>
      </c>
      <c r="D16" s="14">
        <v>1160.1</v>
      </c>
      <c r="E16" s="17">
        <f t="shared" si="1"/>
        <v>0.015117441806498433</v>
      </c>
      <c r="F16" s="14">
        <v>1074.9</v>
      </c>
      <c r="G16" s="17">
        <f t="shared" si="2"/>
        <v>0.014584095496516061</v>
      </c>
      <c r="H16" s="14">
        <v>1032.5</v>
      </c>
      <c r="I16" s="14"/>
    </row>
    <row r="17" spans="1:9" ht="15">
      <c r="A17" s="12">
        <v>10</v>
      </c>
      <c r="B17" s="12" t="s">
        <v>9</v>
      </c>
      <c r="C17" s="17">
        <f t="shared" si="0"/>
        <v>0.21858449204559688</v>
      </c>
      <c r="D17" s="14">
        <v>17449.6</v>
      </c>
      <c r="E17" s="17">
        <f t="shared" si="1"/>
        <v>0.22627360474127078</v>
      </c>
      <c r="F17" s="14">
        <v>16088.8</v>
      </c>
      <c r="G17" s="17">
        <f t="shared" si="2"/>
        <v>0.2252123345429069</v>
      </c>
      <c r="H17" s="14">
        <v>15944.2</v>
      </c>
      <c r="I17" s="14"/>
    </row>
    <row r="18" spans="1:9" ht="15">
      <c r="A18" s="12">
        <v>11</v>
      </c>
      <c r="B18" s="12" t="s">
        <v>42</v>
      </c>
      <c r="C18" s="17">
        <f t="shared" si="0"/>
        <v>0.10112739571589628</v>
      </c>
      <c r="D18" s="14">
        <v>8073</v>
      </c>
      <c r="E18" s="17">
        <f t="shared" si="1"/>
        <v>0.09911073044429725</v>
      </c>
      <c r="F18" s="14">
        <v>7047.1</v>
      </c>
      <c r="G18" s="17">
        <f t="shared" si="2"/>
        <v>0.10126235410607616</v>
      </c>
      <c r="H18" s="14">
        <v>7169</v>
      </c>
      <c r="I18" s="14"/>
    </row>
    <row r="19" spans="1:9" ht="20.25" customHeight="1">
      <c r="A19" s="12">
        <v>12</v>
      </c>
      <c r="B19" s="12" t="s">
        <v>43</v>
      </c>
      <c r="C19" s="17">
        <f t="shared" si="0"/>
        <v>0.1622071902793436</v>
      </c>
      <c r="D19" s="14">
        <v>12949</v>
      </c>
      <c r="E19" s="17">
        <f t="shared" si="1"/>
        <v>0.15842724599280203</v>
      </c>
      <c r="F19" s="14">
        <v>11264.7</v>
      </c>
      <c r="G19" s="17">
        <f t="shared" si="2"/>
        <v>0.17584252284370794</v>
      </c>
      <c r="H19" s="14">
        <v>12449</v>
      </c>
      <c r="I19" s="14"/>
    </row>
    <row r="20" spans="1:9" ht="15">
      <c r="A20" s="12"/>
      <c r="B20" s="12"/>
      <c r="C20" s="17"/>
      <c r="D20" s="14"/>
      <c r="E20" s="17"/>
      <c r="F20" s="14"/>
      <c r="G20" s="14"/>
      <c r="I20" s="14"/>
    </row>
    <row r="21" spans="1:10" ht="15">
      <c r="A21" s="12"/>
      <c r="B21" s="18" t="s">
        <v>21</v>
      </c>
      <c r="C21" s="21">
        <f>SUM(C8:C19)</f>
        <v>1</v>
      </c>
      <c r="D21" s="20">
        <f>SUM(D8:D19)</f>
        <v>79830</v>
      </c>
      <c r="E21" s="19">
        <f>SUM(E8:E20)</f>
        <v>1</v>
      </c>
      <c r="F21" s="20">
        <f>SUM(F8:F19)</f>
        <v>71103.3</v>
      </c>
      <c r="G21" s="21">
        <f>SUM(G8:G19)</f>
        <v>1</v>
      </c>
      <c r="H21" s="20">
        <f>SUM(H8:H19)</f>
        <v>70796.3</v>
      </c>
      <c r="I21" s="117"/>
      <c r="J21" s="117"/>
    </row>
    <row r="22" spans="1:8" ht="15">
      <c r="A22" s="12"/>
      <c r="B22" s="12"/>
      <c r="C22" s="12"/>
      <c r="D22" s="12"/>
      <c r="E22" s="12"/>
      <c r="F22" s="14"/>
      <c r="G22" s="14"/>
      <c r="H22" s="14"/>
    </row>
    <row r="23" spans="1:8" ht="15">
      <c r="A23" s="12"/>
      <c r="B23" s="12"/>
      <c r="C23" s="12"/>
      <c r="D23" s="12"/>
      <c r="E23" s="12"/>
      <c r="F23" s="12"/>
      <c r="G23" s="14"/>
      <c r="H23" s="14"/>
    </row>
    <row r="24" spans="1:8" ht="15">
      <c r="A24" s="12"/>
      <c r="B24" s="93"/>
      <c r="C24" s="12"/>
      <c r="D24" s="12"/>
      <c r="E24" s="12"/>
      <c r="F24" s="12"/>
      <c r="G24" s="14"/>
      <c r="H24" s="14"/>
    </row>
    <row r="25" spans="1:8" ht="15">
      <c r="A25" s="12"/>
      <c r="B25" s="12"/>
      <c r="C25" s="12"/>
      <c r="D25" s="12"/>
      <c r="E25" s="12"/>
      <c r="F25" s="12"/>
      <c r="G25" s="14"/>
      <c r="H25" s="14"/>
    </row>
    <row r="26" spans="1:8" ht="15">
      <c r="A26" s="12"/>
      <c r="B26" s="12"/>
      <c r="C26" s="12"/>
      <c r="D26" s="12"/>
      <c r="E26" s="12"/>
      <c r="F26" s="12"/>
      <c r="G26" s="14"/>
      <c r="H26" s="14"/>
    </row>
    <row r="27" spans="1:8" ht="15">
      <c r="A27" s="12"/>
      <c r="B27" s="12"/>
      <c r="C27" s="12"/>
      <c r="D27" s="12"/>
      <c r="E27" s="12"/>
      <c r="F27" s="12"/>
      <c r="G27" s="14"/>
      <c r="H27" s="14"/>
    </row>
    <row r="70" ht="12.75">
      <c r="B70" s="7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66"/>
  <sheetViews>
    <sheetView showGridLines="0" showZeros="0"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21.28125" style="1" customWidth="1"/>
    <col min="3" max="3" width="16.8515625" style="1" bestFit="1" customWidth="1"/>
    <col min="4" max="4" width="19.00390625" style="1" customWidth="1"/>
    <col min="5" max="5" width="17.57421875" style="1" customWidth="1"/>
    <col min="6" max="6" width="18.140625" style="1" customWidth="1"/>
    <col min="7" max="7" width="17.7109375" style="1" customWidth="1"/>
    <col min="8" max="8" width="19.28125" style="1" customWidth="1"/>
    <col min="9" max="16384" width="11.421875" style="1" customWidth="1"/>
  </cols>
  <sheetData>
    <row r="1" spans="1:10" ht="21">
      <c r="A1" s="92" t="s">
        <v>86</v>
      </c>
      <c r="B1" s="78"/>
      <c r="C1" s="28"/>
      <c r="D1" s="28"/>
      <c r="E1" s="28"/>
      <c r="F1" s="28"/>
      <c r="G1" s="56"/>
      <c r="H1" s="56"/>
      <c r="I1" s="56"/>
      <c r="J1" s="56"/>
    </row>
    <row r="2" spans="1:6" ht="15">
      <c r="A2" s="3"/>
      <c r="B2" s="3"/>
      <c r="C2" s="88"/>
      <c r="D2" s="88"/>
      <c r="E2" s="88"/>
      <c r="F2" s="88"/>
    </row>
    <row r="3" spans="1:2" ht="15">
      <c r="A3" s="3"/>
      <c r="B3" s="3"/>
    </row>
    <row r="4" spans="1:6" ht="15">
      <c r="A4" s="3"/>
      <c r="B4" s="3"/>
      <c r="C4" s="72" t="s">
        <v>13</v>
      </c>
      <c r="D4" s="72" t="s">
        <v>6</v>
      </c>
      <c r="E4" s="72" t="s">
        <v>7</v>
      </c>
      <c r="F4" s="71" t="s">
        <v>70</v>
      </c>
    </row>
    <row r="5" spans="1:6" ht="15">
      <c r="A5" s="3"/>
      <c r="B5" s="3"/>
      <c r="C5" s="72">
        <v>2016</v>
      </c>
      <c r="D5" s="72">
        <v>2016</v>
      </c>
      <c r="E5" s="99">
        <v>42583</v>
      </c>
      <c r="F5" s="71">
        <v>2017</v>
      </c>
    </row>
    <row r="6" spans="1:2" ht="15">
      <c r="A6" s="3"/>
      <c r="B6" s="3"/>
    </row>
    <row r="7" spans="1:8" ht="15">
      <c r="A7" s="3"/>
      <c r="B7" s="4" t="s">
        <v>14</v>
      </c>
      <c r="C7" s="118">
        <f>SUM(C9:C15)</f>
        <v>70796.3</v>
      </c>
      <c r="D7" s="119">
        <f>SUM(D9:D15)</f>
        <v>71103.3</v>
      </c>
      <c r="E7" s="119">
        <f>SUM(E9:E15)</f>
        <v>39146.8</v>
      </c>
      <c r="F7" s="119">
        <f>SUM(F9:F15)</f>
        <v>79829.99999999999</v>
      </c>
      <c r="H7" s="115"/>
    </row>
    <row r="8" spans="1:2" ht="15">
      <c r="A8" s="3"/>
      <c r="B8" s="3"/>
    </row>
    <row r="9" spans="1:8" ht="15">
      <c r="A9" s="3">
        <v>10</v>
      </c>
      <c r="B9" s="3" t="s">
        <v>22</v>
      </c>
      <c r="C9" s="65">
        <v>36886</v>
      </c>
      <c r="D9" s="65">
        <v>38371.2</v>
      </c>
      <c r="E9" s="65">
        <v>22900.6</v>
      </c>
      <c r="F9" s="65">
        <v>41527.8</v>
      </c>
      <c r="G9" s="65"/>
      <c r="H9" s="65"/>
    </row>
    <row r="10" spans="1:8" ht="15">
      <c r="A10" s="3">
        <v>20</v>
      </c>
      <c r="B10" s="3" t="s">
        <v>25</v>
      </c>
      <c r="C10" s="65">
        <v>19615.6</v>
      </c>
      <c r="D10" s="65">
        <v>18749.1</v>
      </c>
      <c r="E10" s="65">
        <v>10157.2</v>
      </c>
      <c r="F10" s="65">
        <v>19788.7</v>
      </c>
      <c r="G10" s="65"/>
      <c r="H10" s="65"/>
    </row>
    <row r="11" spans="1:8" ht="15">
      <c r="A11" s="3">
        <v>30</v>
      </c>
      <c r="B11" s="3" t="s">
        <v>19</v>
      </c>
      <c r="C11" s="65">
        <v>1274</v>
      </c>
      <c r="D11" s="65">
        <v>1089.5</v>
      </c>
      <c r="E11" s="65">
        <v>414.5</v>
      </c>
      <c r="F11" s="65">
        <v>1302.7</v>
      </c>
      <c r="G11" s="65"/>
      <c r="H11" s="65"/>
    </row>
    <row r="12" spans="1:8" ht="15">
      <c r="A12" s="3">
        <v>40</v>
      </c>
      <c r="B12" s="3" t="s">
        <v>23</v>
      </c>
      <c r="C12" s="65">
        <v>9431.5</v>
      </c>
      <c r="D12" s="65">
        <v>6415.3</v>
      </c>
      <c r="E12" s="65">
        <v>2470.4</v>
      </c>
      <c r="F12" s="65">
        <v>13078.4</v>
      </c>
      <c r="G12" s="65"/>
      <c r="H12" s="65"/>
    </row>
    <row r="13" spans="1:8" ht="15">
      <c r="A13" s="3">
        <v>50</v>
      </c>
      <c r="B13" s="3" t="s">
        <v>24</v>
      </c>
      <c r="C13" s="65">
        <v>3045.8</v>
      </c>
      <c r="D13" s="65">
        <v>5930.3</v>
      </c>
      <c r="E13" s="65">
        <v>3158.2</v>
      </c>
      <c r="F13" s="65">
        <v>3530.7</v>
      </c>
      <c r="G13" s="65"/>
      <c r="H13" s="65"/>
    </row>
    <row r="14" spans="1:8" ht="15">
      <c r="A14" s="3">
        <v>60</v>
      </c>
      <c r="B14" s="3" t="s">
        <v>20</v>
      </c>
      <c r="C14" s="65">
        <v>526.5</v>
      </c>
      <c r="D14" s="65">
        <v>530.6</v>
      </c>
      <c r="E14" s="65">
        <v>36.5</v>
      </c>
      <c r="F14" s="65">
        <v>583.8</v>
      </c>
      <c r="G14" s="65"/>
      <c r="H14" s="65"/>
    </row>
    <row r="15" spans="1:8" ht="15">
      <c r="A15" s="3">
        <v>70</v>
      </c>
      <c r="B15" s="3" t="s">
        <v>18</v>
      </c>
      <c r="C15" s="76">
        <v>16.9</v>
      </c>
      <c r="D15" s="76">
        <v>17.3</v>
      </c>
      <c r="E15" s="76">
        <v>9.4</v>
      </c>
      <c r="F15" s="76">
        <v>17.9</v>
      </c>
      <c r="G15" s="76"/>
      <c r="H15" s="65"/>
    </row>
    <row r="16" spans="1:7" ht="15">
      <c r="A16" s="3"/>
      <c r="B16" s="3"/>
      <c r="C16" s="6"/>
      <c r="D16" s="6"/>
      <c r="E16" s="6"/>
      <c r="F16" s="6"/>
      <c r="G16" s="6"/>
    </row>
    <row r="17" spans="1:6" ht="15">
      <c r="A17" s="3"/>
      <c r="B17" s="3"/>
      <c r="C17" s="6"/>
      <c r="D17" s="6"/>
      <c r="E17" s="6"/>
      <c r="F17" s="6"/>
    </row>
    <row r="18" spans="1:6" ht="15">
      <c r="A18" s="93"/>
      <c r="B18" s="3"/>
      <c r="C18" s="65"/>
      <c r="D18" s="65"/>
      <c r="E18" s="65"/>
      <c r="F18" s="65"/>
    </row>
    <row r="19" spans="1:5" ht="15">
      <c r="A19" s="3"/>
      <c r="B19" s="3"/>
      <c r="E19" s="2"/>
    </row>
    <row r="20" spans="1:2" ht="12.75">
      <c r="A20" s="56"/>
      <c r="B20" s="56"/>
    </row>
    <row r="34" spans="3:7" ht="12.75">
      <c r="C34" s="68"/>
      <c r="D34" s="68"/>
      <c r="E34" s="68"/>
      <c r="F34" s="68"/>
      <c r="G34" s="56"/>
    </row>
    <row r="66" spans="1:2" ht="12.75">
      <c r="A66" s="68"/>
      <c r="B66" s="56"/>
    </row>
  </sheetData>
  <sheetProtection/>
  <printOptions horizontalCentered="1"/>
  <pageMargins left="0.1968503937007874" right="0.1968503937007874" top="0.3937007874015748" bottom="0.5905511811023623" header="0" footer="0"/>
  <pageSetup fitToHeight="1" fitToWidth="1" horizontalDpi="600" verticalDpi="600" orientation="landscape" scale="60" r:id="rId2"/>
  <headerFooter alignWithMargins="0">
    <oddFooter>&amp;R&amp;"Arial,Negrita"&amp;17&amp;P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206"/>
  <sheetViews>
    <sheetView showGridLines="0" zoomScale="85" zoomScaleNormal="85" workbookViewId="0" topLeftCell="A1">
      <selection activeCell="A2" sqref="A2"/>
    </sheetView>
  </sheetViews>
  <sheetFormatPr defaultColWidth="11.421875" defaultRowHeight="12.75"/>
  <cols>
    <col min="1" max="1" width="52.00390625" style="0" customWidth="1"/>
    <col min="2" max="3" width="17.28125" style="0" customWidth="1"/>
    <col min="4" max="5" width="15.7109375" style="0" customWidth="1"/>
    <col min="6" max="6" width="18.7109375" style="0" customWidth="1"/>
    <col min="7" max="7" width="17.8515625" style="0" customWidth="1"/>
    <col min="8" max="8" width="17.28125" style="0" customWidth="1"/>
  </cols>
  <sheetData>
    <row r="1" spans="1:5" ht="20.25">
      <c r="A1" s="77" t="s">
        <v>83</v>
      </c>
      <c r="B1" s="77"/>
      <c r="C1" s="77"/>
      <c r="D1" s="110"/>
      <c r="E1" s="110"/>
    </row>
    <row r="2" spans="1:5" ht="12.75">
      <c r="A2" s="56"/>
      <c r="B2" s="56"/>
      <c r="C2" s="56"/>
      <c r="D2" s="56"/>
      <c r="E2" s="56"/>
    </row>
    <row r="6" ht="12.75">
      <c r="A6" s="109"/>
    </row>
    <row r="7" spans="1:5" ht="18.75">
      <c r="A7" s="168" t="s">
        <v>82</v>
      </c>
      <c r="B7" s="168"/>
      <c r="C7" s="168"/>
      <c r="D7" s="168"/>
      <c r="E7" s="168"/>
    </row>
    <row r="8" spans="1:5" ht="18.75">
      <c r="A8" s="168" t="s">
        <v>77</v>
      </c>
      <c r="B8" s="168"/>
      <c r="C8" s="168"/>
      <c r="D8" s="168"/>
      <c r="E8" s="168"/>
    </row>
    <row r="9" spans="1:5" ht="16.5" thickBot="1">
      <c r="A9" s="169" t="s">
        <v>34</v>
      </c>
      <c r="B9" s="169"/>
      <c r="C9" s="169"/>
      <c r="D9" s="169"/>
      <c r="E9" s="169"/>
    </row>
    <row r="10" spans="1:5" ht="15.75">
      <c r="A10" s="165" t="s">
        <v>12</v>
      </c>
      <c r="B10" s="130" t="s">
        <v>51</v>
      </c>
      <c r="C10" s="131" t="s">
        <v>50</v>
      </c>
      <c r="D10" s="130" t="s">
        <v>49</v>
      </c>
      <c r="E10" s="132" t="s">
        <v>65</v>
      </c>
    </row>
    <row r="11" spans="1:5" ht="15.75">
      <c r="A11" s="166"/>
      <c r="B11" s="133" t="s">
        <v>13</v>
      </c>
      <c r="C11" s="134" t="s">
        <v>6</v>
      </c>
      <c r="D11" s="133" t="s">
        <v>70</v>
      </c>
      <c r="E11" s="135" t="s">
        <v>80</v>
      </c>
    </row>
    <row r="12" spans="1:5" ht="15.75">
      <c r="A12" s="167"/>
      <c r="B12" s="136">
        <v>2016</v>
      </c>
      <c r="C12" s="137">
        <v>2016</v>
      </c>
      <c r="D12" s="136">
        <v>2017</v>
      </c>
      <c r="E12" s="138" t="s">
        <v>81</v>
      </c>
    </row>
    <row r="13" spans="1:5" ht="15.75">
      <c r="A13" s="80"/>
      <c r="B13" s="25"/>
      <c r="C13" s="25"/>
      <c r="D13" s="25"/>
      <c r="E13" s="144"/>
    </row>
    <row r="14" spans="1:7" ht="15.75">
      <c r="A14" s="139" t="s">
        <v>14</v>
      </c>
      <c r="B14" s="140">
        <f>SUM(B16:B34)</f>
        <v>70796.3</v>
      </c>
      <c r="C14" s="141">
        <f>SUM(C16:C34)</f>
        <v>71103.3</v>
      </c>
      <c r="D14" s="142">
        <f>SUM(D16:D34)</f>
        <v>79830</v>
      </c>
      <c r="E14" s="142">
        <f>SUM(E16:E34)</f>
        <v>8726.700000000004</v>
      </c>
      <c r="F14" s="104"/>
      <c r="G14" s="105"/>
    </row>
    <row r="15" spans="1:7" ht="15.75">
      <c r="A15" s="81"/>
      <c r="B15" s="26"/>
      <c r="C15" s="111"/>
      <c r="D15" s="82"/>
      <c r="E15" s="82"/>
      <c r="F15" s="164"/>
      <c r="G15" s="106"/>
    </row>
    <row r="16" spans="1:7" ht="15.75">
      <c r="A16" s="122" t="s">
        <v>11</v>
      </c>
      <c r="B16" s="123">
        <v>203.3</v>
      </c>
      <c r="C16" s="124">
        <v>225.9</v>
      </c>
      <c r="D16" s="125">
        <v>217.1</v>
      </c>
      <c r="E16" s="125">
        <f>+D16-C16</f>
        <v>-8.800000000000011</v>
      </c>
      <c r="F16" s="59"/>
      <c r="G16" s="106"/>
    </row>
    <row r="17" spans="1:7" ht="15.75">
      <c r="A17" s="83" t="s">
        <v>15</v>
      </c>
      <c r="B17" s="27">
        <v>399.2</v>
      </c>
      <c r="C17" s="111">
        <v>419.2</v>
      </c>
      <c r="D17" s="84">
        <v>442.6</v>
      </c>
      <c r="E17" s="143">
        <f aca="true" t="shared" si="0" ref="E17:E34">+D17-C17</f>
        <v>23.400000000000034</v>
      </c>
      <c r="F17" s="59"/>
      <c r="G17" s="106"/>
    </row>
    <row r="18" spans="1:7" ht="15.75">
      <c r="A18" s="122" t="s">
        <v>26</v>
      </c>
      <c r="B18" s="123">
        <v>4473.6</v>
      </c>
      <c r="C18" s="124">
        <v>4517.5</v>
      </c>
      <c r="D18" s="125">
        <v>5365.6</v>
      </c>
      <c r="E18" s="125">
        <f t="shared" si="0"/>
        <v>848.1000000000004</v>
      </c>
      <c r="F18" s="59"/>
      <c r="G18" s="106"/>
    </row>
    <row r="19" spans="1:7" ht="15.75">
      <c r="A19" s="83" t="s">
        <v>66</v>
      </c>
      <c r="B19" s="27">
        <v>2061.6</v>
      </c>
      <c r="C19" s="111">
        <v>2116.3</v>
      </c>
      <c r="D19" s="84">
        <v>2108.3</v>
      </c>
      <c r="E19" s="143">
        <f t="shared" si="0"/>
        <v>-8</v>
      </c>
      <c r="F19" s="59"/>
      <c r="G19" s="106"/>
    </row>
    <row r="20" spans="1:7" ht="15.75">
      <c r="A20" s="122" t="s">
        <v>46</v>
      </c>
      <c r="B20" s="123">
        <v>317.3</v>
      </c>
      <c r="C20" s="124">
        <v>329.8</v>
      </c>
      <c r="D20" s="125">
        <v>359.6</v>
      </c>
      <c r="E20" s="125">
        <f t="shared" si="0"/>
        <v>29.80000000000001</v>
      </c>
      <c r="F20" s="59"/>
      <c r="G20" s="106"/>
    </row>
    <row r="21" spans="1:7" ht="15.75">
      <c r="A21" s="83" t="s">
        <v>9</v>
      </c>
      <c r="B21" s="27">
        <v>12892.3</v>
      </c>
      <c r="C21" s="111">
        <v>12892.3</v>
      </c>
      <c r="D21" s="84">
        <v>13862.2</v>
      </c>
      <c r="E21" s="143">
        <f t="shared" si="0"/>
        <v>969.9000000000015</v>
      </c>
      <c r="F21" s="59"/>
      <c r="G21" s="106"/>
    </row>
    <row r="22" spans="1:7" ht="15.75">
      <c r="A22" s="122" t="s">
        <v>8</v>
      </c>
      <c r="B22" s="123">
        <v>5531.7</v>
      </c>
      <c r="C22" s="124">
        <v>5946.7</v>
      </c>
      <c r="D22" s="125">
        <v>6819.1</v>
      </c>
      <c r="E22" s="125">
        <f t="shared" si="0"/>
        <v>872.4000000000005</v>
      </c>
      <c r="F22" s="59"/>
      <c r="G22" s="106"/>
    </row>
    <row r="23" spans="1:7" ht="15.75">
      <c r="A23" s="83" t="s">
        <v>67</v>
      </c>
      <c r="B23" s="27">
        <v>635.8</v>
      </c>
      <c r="C23" s="111">
        <v>646</v>
      </c>
      <c r="D23" s="84">
        <v>664.2</v>
      </c>
      <c r="E23" s="143">
        <f t="shared" si="0"/>
        <v>18.200000000000045</v>
      </c>
      <c r="F23" s="59"/>
      <c r="G23" s="106"/>
    </row>
    <row r="24" spans="1:7" ht="15.75">
      <c r="A24" s="122" t="s">
        <v>27</v>
      </c>
      <c r="B24" s="123">
        <v>306.3</v>
      </c>
      <c r="C24" s="124">
        <v>327.1</v>
      </c>
      <c r="D24" s="125">
        <v>654.7</v>
      </c>
      <c r="E24" s="125">
        <f t="shared" si="0"/>
        <v>327.6</v>
      </c>
      <c r="F24" s="59"/>
      <c r="G24" s="106"/>
    </row>
    <row r="25" spans="1:7" ht="15.75">
      <c r="A25" s="83" t="s">
        <v>28</v>
      </c>
      <c r="B25" s="27">
        <v>1265</v>
      </c>
      <c r="C25" s="111">
        <v>1265</v>
      </c>
      <c r="D25" s="84">
        <v>1360.3</v>
      </c>
      <c r="E25" s="143">
        <f t="shared" si="0"/>
        <v>95.29999999999995</v>
      </c>
      <c r="F25" s="59"/>
      <c r="G25" s="106"/>
    </row>
    <row r="26" spans="1:7" ht="15.75">
      <c r="A26" s="122" t="s">
        <v>29</v>
      </c>
      <c r="B26" s="123">
        <v>3629.4</v>
      </c>
      <c r="C26" s="124">
        <v>3982.9</v>
      </c>
      <c r="D26" s="125">
        <v>5507.8</v>
      </c>
      <c r="E26" s="125">
        <f t="shared" si="0"/>
        <v>1524.9</v>
      </c>
      <c r="F26" s="59"/>
      <c r="G26" s="106"/>
    </row>
    <row r="27" spans="1:7" ht="15.75">
      <c r="A27" s="83" t="s">
        <v>30</v>
      </c>
      <c r="B27" s="27">
        <v>70</v>
      </c>
      <c r="C27" s="111">
        <v>76</v>
      </c>
      <c r="D27" s="84">
        <v>80.8</v>
      </c>
      <c r="E27" s="143">
        <f t="shared" si="0"/>
        <v>4.799999999999997</v>
      </c>
      <c r="F27" s="59"/>
      <c r="G27" s="106"/>
    </row>
    <row r="28" spans="1:7" ht="15.75">
      <c r="A28" s="122" t="s">
        <v>10</v>
      </c>
      <c r="B28" s="123">
        <v>445.8</v>
      </c>
      <c r="C28" s="124">
        <v>449.7</v>
      </c>
      <c r="D28" s="125">
        <v>559.2</v>
      </c>
      <c r="E28" s="125">
        <f t="shared" si="0"/>
        <v>109.50000000000006</v>
      </c>
      <c r="F28" s="59"/>
      <c r="G28" s="106"/>
    </row>
    <row r="29" spans="1:7" ht="15.75">
      <c r="A29" s="83" t="s">
        <v>47</v>
      </c>
      <c r="B29" s="27">
        <v>1115.3</v>
      </c>
      <c r="C29" s="111">
        <v>1164.6</v>
      </c>
      <c r="D29" s="84">
        <v>1377.2</v>
      </c>
      <c r="E29" s="143">
        <f t="shared" si="0"/>
        <v>212.60000000000014</v>
      </c>
      <c r="F29" s="59"/>
      <c r="G29" s="106"/>
    </row>
    <row r="30" spans="1:7" ht="15.75">
      <c r="A30" s="122" t="s">
        <v>31</v>
      </c>
      <c r="B30" s="123">
        <v>142.5</v>
      </c>
      <c r="C30" s="124">
        <v>142.5</v>
      </c>
      <c r="D30" s="125">
        <v>171.9</v>
      </c>
      <c r="E30" s="125">
        <f t="shared" si="0"/>
        <v>29.400000000000006</v>
      </c>
      <c r="F30" s="59"/>
      <c r="G30" s="106"/>
    </row>
    <row r="31" spans="1:7" ht="15.75">
      <c r="A31" s="83" t="s">
        <v>68</v>
      </c>
      <c r="B31" s="27">
        <v>23768.6</v>
      </c>
      <c r="C31" s="111">
        <v>24231.3</v>
      </c>
      <c r="D31" s="84">
        <v>26024.9</v>
      </c>
      <c r="E31" s="143">
        <f t="shared" si="0"/>
        <v>1793.6000000000022</v>
      </c>
      <c r="F31" s="59"/>
      <c r="G31" s="106"/>
    </row>
    <row r="32" spans="1:7" ht="15.75">
      <c r="A32" s="122" t="s">
        <v>53</v>
      </c>
      <c r="B32" s="123">
        <v>1025.5</v>
      </c>
      <c r="C32" s="124">
        <v>1025.5</v>
      </c>
      <c r="D32" s="125">
        <v>1223</v>
      </c>
      <c r="E32" s="125">
        <f t="shared" si="0"/>
        <v>197.5</v>
      </c>
      <c r="F32" s="59"/>
      <c r="G32" s="106"/>
    </row>
    <row r="33" spans="1:7" ht="15.75">
      <c r="A33" s="85" t="s">
        <v>17</v>
      </c>
      <c r="B33" s="29">
        <v>12449</v>
      </c>
      <c r="C33" s="112">
        <v>11265</v>
      </c>
      <c r="D33" s="86">
        <v>12949</v>
      </c>
      <c r="E33" s="143">
        <f t="shared" si="0"/>
        <v>1684</v>
      </c>
      <c r="F33" s="59"/>
      <c r="G33" s="106"/>
    </row>
    <row r="34" spans="1:7" ht="16.5" thickBot="1">
      <c r="A34" s="126" t="s">
        <v>2</v>
      </c>
      <c r="B34" s="127">
        <v>64.1</v>
      </c>
      <c r="C34" s="128">
        <v>80</v>
      </c>
      <c r="D34" s="129">
        <v>82.5</v>
      </c>
      <c r="E34" s="129">
        <f t="shared" si="0"/>
        <v>2.5</v>
      </c>
      <c r="F34" s="108"/>
      <c r="G34" s="106"/>
    </row>
    <row r="35" spans="1:6" ht="15.75">
      <c r="A35" s="38"/>
      <c r="B35" s="113"/>
      <c r="C35" s="114"/>
      <c r="D35" s="38"/>
      <c r="E35" s="38"/>
      <c r="F35" s="107"/>
    </row>
    <row r="36" spans="1:5" ht="15.75">
      <c r="A36" s="39" t="s">
        <v>45</v>
      </c>
      <c r="B36" s="38"/>
      <c r="C36" s="38"/>
      <c r="D36" s="39"/>
      <c r="E36" s="39"/>
    </row>
    <row r="37" spans="1:8" ht="15.75">
      <c r="A37" s="40"/>
      <c r="B37" s="40"/>
      <c r="C37" s="40"/>
      <c r="D37" s="40"/>
      <c r="E37" s="40"/>
      <c r="F37" s="95" t="s">
        <v>78</v>
      </c>
      <c r="G37" s="95" t="s">
        <v>78</v>
      </c>
      <c r="H37" s="95" t="s">
        <v>78</v>
      </c>
    </row>
    <row r="38" spans="1:8" ht="15.75">
      <c r="A38" s="49" t="s">
        <v>57</v>
      </c>
      <c r="B38" s="67" t="s">
        <v>69</v>
      </c>
      <c r="C38" s="67" t="s">
        <v>74</v>
      </c>
      <c r="D38" s="87" t="s">
        <v>72</v>
      </c>
      <c r="E38" s="87"/>
      <c r="F38" s="96" t="s">
        <v>69</v>
      </c>
      <c r="G38" s="96" t="s">
        <v>74</v>
      </c>
      <c r="H38" s="87" t="s">
        <v>72</v>
      </c>
    </row>
    <row r="39" spans="1:8" ht="15.75">
      <c r="A39" s="41" t="s">
        <v>21</v>
      </c>
      <c r="B39" s="42">
        <f aca="true" t="shared" si="1" ref="B39:H39">SUM(B41:B59)</f>
        <v>70796.3</v>
      </c>
      <c r="C39" s="42">
        <f t="shared" si="1"/>
        <v>71103.3</v>
      </c>
      <c r="D39" s="42">
        <f t="shared" si="1"/>
        <v>79830.00000000001</v>
      </c>
      <c r="E39" s="42"/>
      <c r="F39" s="97">
        <f t="shared" si="1"/>
        <v>1.0000000000000002</v>
      </c>
      <c r="G39" s="97">
        <f t="shared" si="1"/>
        <v>0.9999999999999998</v>
      </c>
      <c r="H39" s="97">
        <f t="shared" si="1"/>
        <v>0.9999999999999997</v>
      </c>
    </row>
    <row r="40" spans="1:5" ht="15.75">
      <c r="A40" s="40"/>
      <c r="B40" s="40"/>
      <c r="C40" s="40"/>
      <c r="D40" s="40"/>
      <c r="E40" s="40"/>
    </row>
    <row r="41" spans="1:8" ht="15.75">
      <c r="A41" s="30" t="s">
        <v>32</v>
      </c>
      <c r="B41" s="31">
        <f>+B31</f>
        <v>23768.6</v>
      </c>
      <c r="C41" s="31">
        <f>+C31</f>
        <v>24231.3</v>
      </c>
      <c r="D41" s="31">
        <f>+D31</f>
        <v>26024.9</v>
      </c>
      <c r="E41" s="31"/>
      <c r="F41" s="94">
        <f>+B41/$B$39</f>
        <v>0.3357322345941807</v>
      </c>
      <c r="G41" s="94">
        <f>+C41/$C$39</f>
        <v>0.34079008991143867</v>
      </c>
      <c r="H41" s="94">
        <f>+D41/$D$39</f>
        <v>0.3260040085181009</v>
      </c>
    </row>
    <row r="42" spans="1:8" ht="15.75">
      <c r="A42" s="30" t="s">
        <v>9</v>
      </c>
      <c r="B42" s="31">
        <f>+B21</f>
        <v>12892.3</v>
      </c>
      <c r="C42" s="31">
        <f>+C21</f>
        <v>12892.3</v>
      </c>
      <c r="D42" s="31">
        <f>+D21</f>
        <v>13862.2</v>
      </c>
      <c r="E42" s="31"/>
      <c r="F42" s="94">
        <f aca="true" t="shared" si="2" ref="F42:F59">+B42/$B$39</f>
        <v>0.18210414951063825</v>
      </c>
      <c r="G42" s="94">
        <f aca="true" t="shared" si="3" ref="G42:G59">+C42/$C$39</f>
        <v>0.1813178853864729</v>
      </c>
      <c r="H42" s="94">
        <f aca="true" t="shared" si="4" ref="H42:H59">+D42/$D$39</f>
        <v>0.17364649880997116</v>
      </c>
    </row>
    <row r="43" spans="1:8" ht="15.75">
      <c r="A43" s="30" t="s">
        <v>17</v>
      </c>
      <c r="B43" s="31">
        <f>+B33</f>
        <v>12449</v>
      </c>
      <c r="C43" s="31">
        <f>+C33</f>
        <v>11265</v>
      </c>
      <c r="D43" s="31">
        <f>+D33</f>
        <v>12949</v>
      </c>
      <c r="E43" s="31"/>
      <c r="F43" s="94">
        <f t="shared" si="2"/>
        <v>0.17584252284370794</v>
      </c>
      <c r="G43" s="94">
        <f t="shared" si="3"/>
        <v>0.15843146520625626</v>
      </c>
      <c r="H43" s="94">
        <f t="shared" si="4"/>
        <v>0.16220719027934358</v>
      </c>
    </row>
    <row r="44" spans="1:8" ht="15.75">
      <c r="A44" s="30" t="s">
        <v>8</v>
      </c>
      <c r="B44" s="31">
        <f>+B22</f>
        <v>5531.7</v>
      </c>
      <c r="C44" s="31">
        <f>+C22</f>
        <v>5946.7</v>
      </c>
      <c r="D44" s="31">
        <f>+D22</f>
        <v>6819.1</v>
      </c>
      <c r="E44" s="31"/>
      <c r="F44" s="94">
        <f t="shared" si="2"/>
        <v>0.07813543928143137</v>
      </c>
      <c r="G44" s="94">
        <f t="shared" si="3"/>
        <v>0.08363465549418943</v>
      </c>
      <c r="H44" s="94">
        <f t="shared" si="4"/>
        <v>0.08542026806964799</v>
      </c>
    </row>
    <row r="45" spans="1:8" ht="15.75">
      <c r="A45" s="30" t="s">
        <v>26</v>
      </c>
      <c r="B45" s="31">
        <f>+B18</f>
        <v>4473.6</v>
      </c>
      <c r="C45" s="31">
        <f>+C18</f>
        <v>4517.5</v>
      </c>
      <c r="D45" s="31">
        <f>+D18</f>
        <v>5365.6</v>
      </c>
      <c r="E45" s="31"/>
      <c r="F45" s="94">
        <f t="shared" si="2"/>
        <v>0.06318974296679347</v>
      </c>
      <c r="G45" s="94">
        <f t="shared" si="3"/>
        <v>0.0635343225982479</v>
      </c>
      <c r="H45" s="94">
        <f t="shared" si="4"/>
        <v>0.06721282725792307</v>
      </c>
    </row>
    <row r="46" spans="1:8" ht="15.75">
      <c r="A46" s="30" t="s">
        <v>29</v>
      </c>
      <c r="B46" s="31">
        <f>+B26</f>
        <v>3629.4</v>
      </c>
      <c r="C46" s="31">
        <f>+C26</f>
        <v>3982.9</v>
      </c>
      <c r="D46" s="31">
        <f>+D26</f>
        <v>5507.8</v>
      </c>
      <c r="E46" s="31"/>
      <c r="F46" s="94">
        <f t="shared" si="2"/>
        <v>0.05126539098794711</v>
      </c>
      <c r="G46" s="94">
        <f t="shared" si="3"/>
        <v>0.05601568422281385</v>
      </c>
      <c r="H46" s="94">
        <f t="shared" si="4"/>
        <v>0.0689941124890392</v>
      </c>
    </row>
    <row r="47" spans="1:8" ht="15.75">
      <c r="A47" s="30" t="s">
        <v>0</v>
      </c>
      <c r="B47" s="31">
        <f>+B19</f>
        <v>2061.6</v>
      </c>
      <c r="C47" s="31">
        <f>+C19</f>
        <v>2116.3</v>
      </c>
      <c r="D47" s="31">
        <f>+D19</f>
        <v>2108.3</v>
      </c>
      <c r="E47" s="31"/>
      <c r="F47" s="94">
        <f t="shared" si="2"/>
        <v>0.029120165884375313</v>
      </c>
      <c r="G47" s="94">
        <f t="shared" si="3"/>
        <v>0.02976373811060809</v>
      </c>
      <c r="H47" s="94">
        <f t="shared" si="4"/>
        <v>0.026409870975823622</v>
      </c>
    </row>
    <row r="48" spans="1:8" ht="15.75">
      <c r="A48" s="30" t="s">
        <v>28</v>
      </c>
      <c r="B48" s="31">
        <f>+B25</f>
        <v>1265</v>
      </c>
      <c r="C48" s="31">
        <f>+C25</f>
        <v>1265</v>
      </c>
      <c r="D48" s="31">
        <f>+D25</f>
        <v>1360.3</v>
      </c>
      <c r="E48" s="31"/>
      <c r="F48" s="94">
        <f t="shared" si="2"/>
        <v>0.017868165426724276</v>
      </c>
      <c r="G48" s="94">
        <f t="shared" si="3"/>
        <v>0.017791016731994153</v>
      </c>
      <c r="H48" s="94">
        <f t="shared" si="4"/>
        <v>0.01703995991481899</v>
      </c>
    </row>
    <row r="49" spans="1:8" ht="15.75">
      <c r="A49" s="30" t="s">
        <v>47</v>
      </c>
      <c r="B49" s="31">
        <f>+B29</f>
        <v>1115.3</v>
      </c>
      <c r="C49" s="31">
        <f>+C29</f>
        <v>1164.6</v>
      </c>
      <c r="D49" s="31">
        <f>+D29</f>
        <v>1377.2</v>
      </c>
      <c r="E49" s="31"/>
      <c r="F49" s="94">
        <f t="shared" si="2"/>
        <v>0.01575364814262892</v>
      </c>
      <c r="G49" s="94">
        <f t="shared" si="3"/>
        <v>0.016378986629312562</v>
      </c>
      <c r="H49" s="94">
        <f t="shared" si="4"/>
        <v>0.01725165977702618</v>
      </c>
    </row>
    <row r="50" spans="1:8" ht="15.75">
      <c r="A50" s="30" t="s">
        <v>53</v>
      </c>
      <c r="B50" s="31">
        <f>+B32</f>
        <v>1025.5</v>
      </c>
      <c r="C50" s="31">
        <f>+C32</f>
        <v>1025.5</v>
      </c>
      <c r="D50" s="31">
        <f>+D32</f>
        <v>1223</v>
      </c>
      <c r="E50" s="31"/>
      <c r="F50" s="94">
        <f t="shared" si="2"/>
        <v>0.014485220272810866</v>
      </c>
      <c r="G50" s="94">
        <f t="shared" si="3"/>
        <v>0.014422677991035577</v>
      </c>
      <c r="H50" s="94">
        <f t="shared" si="4"/>
        <v>0.015320055117123886</v>
      </c>
    </row>
    <row r="51" spans="1:8" ht="15.75">
      <c r="A51" s="30" t="s">
        <v>33</v>
      </c>
      <c r="B51" s="31">
        <f>+B23</f>
        <v>635.8</v>
      </c>
      <c r="C51" s="31">
        <f>+C23</f>
        <v>646</v>
      </c>
      <c r="D51" s="31">
        <f>+D23</f>
        <v>664.2</v>
      </c>
      <c r="E51" s="31"/>
      <c r="F51" s="94">
        <f t="shared" si="2"/>
        <v>0.008980695318823157</v>
      </c>
      <c r="G51" s="94">
        <f t="shared" si="3"/>
        <v>0.009085372971437331</v>
      </c>
      <c r="H51" s="94">
        <f t="shared" si="4"/>
        <v>0.008320180383314543</v>
      </c>
    </row>
    <row r="52" spans="1:8" ht="15.75">
      <c r="A52" s="30" t="s">
        <v>10</v>
      </c>
      <c r="B52" s="31">
        <f>+B28</f>
        <v>445.8</v>
      </c>
      <c r="C52" s="31">
        <f>+C28</f>
        <v>449.7</v>
      </c>
      <c r="D52" s="31">
        <f>+D28</f>
        <v>559.2</v>
      </c>
      <c r="E52" s="31"/>
      <c r="F52" s="94">
        <f t="shared" si="2"/>
        <v>0.006296939246825046</v>
      </c>
      <c r="G52" s="94">
        <f t="shared" si="3"/>
        <v>0.006324600967887566</v>
      </c>
      <c r="H52" s="94">
        <f t="shared" si="4"/>
        <v>0.00700488538143555</v>
      </c>
    </row>
    <row r="53" spans="1:8" ht="15.75">
      <c r="A53" s="30" t="s">
        <v>15</v>
      </c>
      <c r="B53" s="31">
        <f>+B17</f>
        <v>399.2</v>
      </c>
      <c r="C53" s="31">
        <f>+C17</f>
        <v>419.2</v>
      </c>
      <c r="D53" s="31">
        <f>+D17</f>
        <v>442.6</v>
      </c>
      <c r="E53" s="31"/>
      <c r="F53" s="94">
        <f t="shared" si="2"/>
        <v>0.005638712757587614</v>
      </c>
      <c r="G53" s="94">
        <f t="shared" si="3"/>
        <v>0.005895647600041067</v>
      </c>
      <c r="H53" s="94">
        <f t="shared" si="4"/>
        <v>0.005544281598396592</v>
      </c>
    </row>
    <row r="54" spans="1:8" ht="15.75">
      <c r="A54" s="30" t="s">
        <v>46</v>
      </c>
      <c r="B54" s="31">
        <f>+B20</f>
        <v>317.3</v>
      </c>
      <c r="C54" s="31">
        <f>+C20</f>
        <v>329.8</v>
      </c>
      <c r="D54" s="31">
        <f>+D20</f>
        <v>359.6</v>
      </c>
      <c r="E54" s="31"/>
      <c r="F54" s="94">
        <f t="shared" si="2"/>
        <v>0.004481872640236848</v>
      </c>
      <c r="G54" s="94">
        <f t="shared" si="3"/>
        <v>0.004638321990681164</v>
      </c>
      <c r="H54" s="94">
        <f t="shared" si="4"/>
        <v>0.004504572215958912</v>
      </c>
    </row>
    <row r="55" spans="1:8" ht="15.75">
      <c r="A55" s="30" t="s">
        <v>27</v>
      </c>
      <c r="B55" s="31">
        <f>+B24</f>
        <v>306.3</v>
      </c>
      <c r="C55" s="31">
        <f>+C24</f>
        <v>327.1</v>
      </c>
      <c r="D55" s="31">
        <f>+D24</f>
        <v>654.7</v>
      </c>
      <c r="E55" s="31"/>
      <c r="F55" s="94">
        <f t="shared" si="2"/>
        <v>0.004326497288700115</v>
      </c>
      <c r="G55" s="94">
        <f t="shared" si="3"/>
        <v>0.0046003490695931135</v>
      </c>
      <c r="H55" s="94">
        <f t="shared" si="4"/>
        <v>0.008201177502192158</v>
      </c>
    </row>
    <row r="56" spans="1:8" ht="15.75">
      <c r="A56" s="30" t="s">
        <v>11</v>
      </c>
      <c r="B56" s="31">
        <f>+B16</f>
        <v>203.3</v>
      </c>
      <c r="C56" s="31">
        <f>+C16</f>
        <v>225.9</v>
      </c>
      <c r="D56" s="31">
        <f>+D16</f>
        <v>217.1</v>
      </c>
      <c r="E56" s="31"/>
      <c r="F56" s="94">
        <f t="shared" si="2"/>
        <v>0.0028716189970379806</v>
      </c>
      <c r="G56" s="94">
        <f t="shared" si="3"/>
        <v>0.0031770677310335805</v>
      </c>
      <c r="H56" s="94">
        <f t="shared" si="4"/>
        <v>0.002719528999123136</v>
      </c>
    </row>
    <row r="57" spans="1:8" ht="15.75">
      <c r="A57" s="30" t="s">
        <v>31</v>
      </c>
      <c r="B57" s="31">
        <f>+B30</f>
        <v>142.5</v>
      </c>
      <c r="C57" s="31">
        <f>+C30</f>
        <v>142.5</v>
      </c>
      <c r="D57" s="31">
        <f>+D30</f>
        <v>171.9</v>
      </c>
      <c r="E57" s="31"/>
      <c r="F57" s="94">
        <f t="shared" si="2"/>
        <v>0.0020128170539985848</v>
      </c>
      <c r="G57" s="94">
        <f t="shared" si="3"/>
        <v>0.002004126390758235</v>
      </c>
      <c r="H57" s="94">
        <f t="shared" si="4"/>
        <v>0.0021533258173618937</v>
      </c>
    </row>
    <row r="58" spans="1:8" ht="15.75">
      <c r="A58" s="30" t="s">
        <v>30</v>
      </c>
      <c r="B58" s="31">
        <f>+B27</f>
        <v>70</v>
      </c>
      <c r="C58" s="31">
        <f>+C27</f>
        <v>76</v>
      </c>
      <c r="D58" s="31">
        <f>+D27</f>
        <v>80.8</v>
      </c>
      <c r="E58" s="31"/>
      <c r="F58" s="94">
        <f t="shared" si="2"/>
        <v>0.0009887522370519363</v>
      </c>
      <c r="G58" s="94">
        <f t="shared" si="3"/>
        <v>0.001068867408404392</v>
      </c>
      <c r="H58" s="94">
        <f t="shared" si="4"/>
        <v>0.0010121508204935486</v>
      </c>
    </row>
    <row r="59" spans="1:8" ht="15.75">
      <c r="A59" s="32" t="s">
        <v>2</v>
      </c>
      <c r="B59" s="33">
        <f>+B34</f>
        <v>64.1</v>
      </c>
      <c r="C59" s="33">
        <f>+C34</f>
        <v>80</v>
      </c>
      <c r="D59" s="33">
        <f>+D34</f>
        <v>82.5</v>
      </c>
      <c r="E59" s="33"/>
      <c r="F59" s="94">
        <f t="shared" si="2"/>
        <v>0.0009054145485004159</v>
      </c>
      <c r="G59" s="94">
        <f t="shared" si="3"/>
        <v>0.0011251235877940966</v>
      </c>
      <c r="H59" s="94">
        <f t="shared" si="4"/>
        <v>0.0010334460729049227</v>
      </c>
    </row>
    <row r="60" spans="1:5" ht="15.75">
      <c r="A60" s="36"/>
      <c r="B60" s="48"/>
      <c r="C60" s="48"/>
      <c r="D60" s="36"/>
      <c r="E60" s="36"/>
    </row>
    <row r="61" spans="1:5" ht="15.75">
      <c r="A61" s="66" t="s">
        <v>56</v>
      </c>
      <c r="B61" s="67" t="s">
        <v>69</v>
      </c>
      <c r="C61" s="67" t="s">
        <v>74</v>
      </c>
      <c r="D61" s="87" t="s">
        <v>72</v>
      </c>
      <c r="E61" s="87"/>
    </row>
    <row r="62" spans="1:5" ht="15.75">
      <c r="A62" s="40"/>
      <c r="D62" s="40"/>
      <c r="E62" s="40"/>
    </row>
    <row r="63" spans="1:5" ht="15.75">
      <c r="A63" s="46" t="s">
        <v>55</v>
      </c>
      <c r="B63" s="47">
        <f>+B65+B67+B69+B75</f>
        <v>70796.3</v>
      </c>
      <c r="C63" s="47">
        <f>+C65+C67+C69+C75</f>
        <v>71103.3</v>
      </c>
      <c r="D63" s="47">
        <f>+D65+D67+D69+D75</f>
        <v>79830</v>
      </c>
      <c r="E63" s="47"/>
    </row>
    <row r="64" spans="1:5" ht="15.75">
      <c r="A64" s="40"/>
      <c r="B64" s="40"/>
      <c r="C64" s="40"/>
      <c r="D64" s="40"/>
      <c r="E64" s="40"/>
    </row>
    <row r="65" spans="1:5" ht="15.75">
      <c r="A65" s="34" t="s">
        <v>58</v>
      </c>
      <c r="B65" s="57">
        <f>+B41</f>
        <v>23768.6</v>
      </c>
      <c r="C65" s="57">
        <f>+C41</f>
        <v>24231.3</v>
      </c>
      <c r="D65" s="57">
        <f>+D41</f>
        <v>26024.9</v>
      </c>
      <c r="E65" s="57"/>
    </row>
    <row r="66" spans="1:5" ht="15.75">
      <c r="A66" s="40"/>
      <c r="B66" s="43"/>
      <c r="C66" s="43"/>
      <c r="D66" s="43"/>
      <c r="E66" s="43"/>
    </row>
    <row r="67" spans="1:5" ht="15.75">
      <c r="A67" s="35" t="s">
        <v>59</v>
      </c>
      <c r="B67" s="58">
        <f>+B43</f>
        <v>12449</v>
      </c>
      <c r="C67" s="58">
        <f>+C43</f>
        <v>11265</v>
      </c>
      <c r="D67" s="58">
        <f>+D43</f>
        <v>12949</v>
      </c>
      <c r="E67" s="58"/>
    </row>
    <row r="68" spans="1:5" ht="15.75">
      <c r="A68" s="40"/>
      <c r="B68" s="43"/>
      <c r="C68" s="43"/>
      <c r="D68" s="43"/>
      <c r="E68" s="43"/>
    </row>
    <row r="69" spans="1:5" ht="15.75">
      <c r="A69" s="44" t="s">
        <v>60</v>
      </c>
      <c r="B69" s="45">
        <f>SUM(B70:B73)</f>
        <v>26527.000000000004</v>
      </c>
      <c r="C69" s="45">
        <f>SUM(C70:C73)</f>
        <v>27339.4</v>
      </c>
      <c r="D69" s="45">
        <f>SUM(D70:D73)</f>
        <v>31554.7</v>
      </c>
      <c r="E69" s="45"/>
    </row>
    <row r="70" spans="1:5" ht="15.75">
      <c r="A70" s="30" t="s">
        <v>26</v>
      </c>
      <c r="B70" s="59">
        <f>+B45</f>
        <v>4473.6</v>
      </c>
      <c r="C70" s="59">
        <f>+C45</f>
        <v>4517.5</v>
      </c>
      <c r="D70" s="59">
        <f>+D45</f>
        <v>5365.6</v>
      </c>
      <c r="E70" s="59"/>
    </row>
    <row r="71" spans="1:5" ht="15.75">
      <c r="A71" s="30" t="s">
        <v>9</v>
      </c>
      <c r="B71" s="59">
        <f>+B42</f>
        <v>12892.3</v>
      </c>
      <c r="C71" s="59">
        <f>+C42</f>
        <v>12892.3</v>
      </c>
      <c r="D71" s="59">
        <f>+D42</f>
        <v>13862.2</v>
      </c>
      <c r="E71" s="59"/>
    </row>
    <row r="72" spans="1:5" ht="15.75">
      <c r="A72" s="30" t="s">
        <v>8</v>
      </c>
      <c r="B72" s="59">
        <f>+B44</f>
        <v>5531.7</v>
      </c>
      <c r="C72" s="59">
        <f>+C44</f>
        <v>5946.7</v>
      </c>
      <c r="D72" s="59">
        <f>+D44</f>
        <v>6819.1</v>
      </c>
      <c r="E72" s="59"/>
    </row>
    <row r="73" spans="1:5" ht="15.75">
      <c r="A73" s="30" t="s">
        <v>29</v>
      </c>
      <c r="B73" s="59">
        <f>+B46</f>
        <v>3629.4</v>
      </c>
      <c r="C73" s="59">
        <f>+C46</f>
        <v>3982.9</v>
      </c>
      <c r="D73" s="59">
        <f>+D46</f>
        <v>5507.8</v>
      </c>
      <c r="E73" s="59"/>
    </row>
    <row r="74" spans="1:5" ht="15.75">
      <c r="A74" s="40"/>
      <c r="B74" s="40"/>
      <c r="C74" s="40"/>
      <c r="D74" s="40"/>
      <c r="E74" s="40"/>
    </row>
    <row r="75" spans="1:5" ht="15.75">
      <c r="A75" s="37" t="s">
        <v>61</v>
      </c>
      <c r="B75" s="42">
        <f>SUM(B76:B88)</f>
        <v>8051.700000000001</v>
      </c>
      <c r="C75" s="42">
        <f>SUM(C76:C88)</f>
        <v>8267.599999999999</v>
      </c>
      <c r="D75" s="42">
        <f>SUM(D76:D88)</f>
        <v>9301.4</v>
      </c>
      <c r="E75" s="42"/>
    </row>
    <row r="76" spans="1:5" ht="15.75">
      <c r="A76" s="30" t="s">
        <v>47</v>
      </c>
      <c r="B76" s="59">
        <f>+B49</f>
        <v>1115.3</v>
      </c>
      <c r="C76" s="59">
        <f>+C49</f>
        <v>1164.6</v>
      </c>
      <c r="D76" s="59">
        <f>+D49</f>
        <v>1377.2</v>
      </c>
      <c r="E76" s="59"/>
    </row>
    <row r="77" spans="1:5" ht="15.75">
      <c r="A77" s="30" t="s">
        <v>0</v>
      </c>
      <c r="B77" s="59">
        <f aca="true" t="shared" si="5" ref="B77:D78">+B47</f>
        <v>2061.6</v>
      </c>
      <c r="C77" s="59">
        <f t="shared" si="5"/>
        <v>2116.3</v>
      </c>
      <c r="D77" s="59">
        <f t="shared" si="5"/>
        <v>2108.3</v>
      </c>
      <c r="E77" s="59"/>
    </row>
    <row r="78" spans="1:5" ht="15.75">
      <c r="A78" s="30" t="s">
        <v>28</v>
      </c>
      <c r="B78" s="59">
        <f t="shared" si="5"/>
        <v>1265</v>
      </c>
      <c r="C78" s="59">
        <f t="shared" si="5"/>
        <v>1265</v>
      </c>
      <c r="D78" s="59">
        <f t="shared" si="5"/>
        <v>1360.3</v>
      </c>
      <c r="E78" s="59"/>
    </row>
    <row r="79" spans="1:5" ht="15.75">
      <c r="A79" s="30" t="s">
        <v>53</v>
      </c>
      <c r="B79" s="59">
        <f>+B50</f>
        <v>1025.5</v>
      </c>
      <c r="C79" s="59">
        <f>+C50</f>
        <v>1025.5</v>
      </c>
      <c r="D79" s="59">
        <f>+D50</f>
        <v>1223</v>
      </c>
      <c r="E79" s="59"/>
    </row>
    <row r="80" spans="1:5" ht="15.75">
      <c r="A80" s="30" t="s">
        <v>33</v>
      </c>
      <c r="B80" s="59">
        <f aca="true" t="shared" si="6" ref="B80:C84">+B51</f>
        <v>635.8</v>
      </c>
      <c r="C80" s="59">
        <f t="shared" si="6"/>
        <v>646</v>
      </c>
      <c r="D80" s="59">
        <f>+D51</f>
        <v>664.2</v>
      </c>
      <c r="E80" s="59"/>
    </row>
    <row r="81" spans="1:5" ht="15.75">
      <c r="A81" s="30" t="s">
        <v>10</v>
      </c>
      <c r="B81" s="59">
        <f t="shared" si="6"/>
        <v>445.8</v>
      </c>
      <c r="C81" s="59">
        <f t="shared" si="6"/>
        <v>449.7</v>
      </c>
      <c r="D81" s="59">
        <f>+D52</f>
        <v>559.2</v>
      </c>
      <c r="E81" s="59"/>
    </row>
    <row r="82" spans="1:5" ht="15.75">
      <c r="A82" s="30" t="s">
        <v>15</v>
      </c>
      <c r="B82" s="59">
        <f t="shared" si="6"/>
        <v>399.2</v>
      </c>
      <c r="C82" s="59">
        <f t="shared" si="6"/>
        <v>419.2</v>
      </c>
      <c r="D82" s="59">
        <f>+D53</f>
        <v>442.6</v>
      </c>
      <c r="E82" s="59"/>
    </row>
    <row r="83" spans="1:5" ht="15.75">
      <c r="A83" s="30" t="s">
        <v>46</v>
      </c>
      <c r="B83" s="59">
        <f t="shared" si="6"/>
        <v>317.3</v>
      </c>
      <c r="C83" s="59">
        <f t="shared" si="6"/>
        <v>329.8</v>
      </c>
      <c r="D83" s="59">
        <f>+D54</f>
        <v>359.6</v>
      </c>
      <c r="E83" s="59"/>
    </row>
    <row r="84" spans="1:5" ht="15.75">
      <c r="A84" s="30" t="s">
        <v>27</v>
      </c>
      <c r="B84" s="59">
        <f t="shared" si="6"/>
        <v>306.3</v>
      </c>
      <c r="C84" s="59">
        <f t="shared" si="6"/>
        <v>327.1</v>
      </c>
      <c r="D84" s="59">
        <f>+D55</f>
        <v>654.7</v>
      </c>
      <c r="E84" s="59"/>
    </row>
    <row r="85" spans="1:5" ht="15.75">
      <c r="A85" s="30" t="s">
        <v>31</v>
      </c>
      <c r="B85" s="59">
        <f>+B57</f>
        <v>142.5</v>
      </c>
      <c r="C85" s="59">
        <f>+C57</f>
        <v>142.5</v>
      </c>
      <c r="D85" s="59">
        <f>+D57</f>
        <v>171.9</v>
      </c>
      <c r="E85" s="59"/>
    </row>
    <row r="86" spans="1:5" ht="15.75">
      <c r="A86" s="30" t="s">
        <v>11</v>
      </c>
      <c r="B86" s="59">
        <f>+B56</f>
        <v>203.3</v>
      </c>
      <c r="C86" s="59">
        <f>+C56</f>
        <v>225.9</v>
      </c>
      <c r="D86" s="59">
        <f>+D56</f>
        <v>217.1</v>
      </c>
      <c r="E86" s="59"/>
    </row>
    <row r="87" spans="1:5" ht="15.75">
      <c r="A87" s="30" t="s">
        <v>30</v>
      </c>
      <c r="B87" s="59">
        <f aca="true" t="shared" si="7" ref="B87:D88">+B58</f>
        <v>70</v>
      </c>
      <c r="C87" s="59">
        <f t="shared" si="7"/>
        <v>76</v>
      </c>
      <c r="D87" s="59">
        <f t="shared" si="7"/>
        <v>80.8</v>
      </c>
      <c r="E87" s="59"/>
    </row>
    <row r="88" spans="1:5" ht="15.75">
      <c r="A88" s="32" t="s">
        <v>2</v>
      </c>
      <c r="B88" s="60">
        <f t="shared" si="7"/>
        <v>64.1</v>
      </c>
      <c r="C88" s="60">
        <f t="shared" si="7"/>
        <v>80</v>
      </c>
      <c r="D88" s="60">
        <f t="shared" si="7"/>
        <v>82.5</v>
      </c>
      <c r="E88" s="60"/>
    </row>
    <row r="89" spans="1:5" ht="15.75">
      <c r="A89" s="40"/>
      <c r="B89" s="40"/>
      <c r="C89" s="40"/>
      <c r="D89" s="40"/>
      <c r="E89" s="40"/>
    </row>
    <row r="90" spans="1:5" ht="15.75">
      <c r="A90" s="40"/>
      <c r="B90" s="40"/>
      <c r="C90" s="40"/>
      <c r="D90" s="40"/>
      <c r="E90" s="40"/>
    </row>
    <row r="91" spans="1:6" ht="15.75">
      <c r="A91" s="50" t="s">
        <v>62</v>
      </c>
      <c r="B91" s="67" t="s">
        <v>69</v>
      </c>
      <c r="C91" s="67" t="s">
        <v>74</v>
      </c>
      <c r="D91" s="87" t="s">
        <v>72</v>
      </c>
      <c r="E91" s="87"/>
      <c r="F91" s="87" t="s">
        <v>72</v>
      </c>
    </row>
    <row r="92" spans="1:6" ht="15.75">
      <c r="A92" s="51" t="s">
        <v>14</v>
      </c>
      <c r="B92" s="52">
        <f>SUM(B93:B96)</f>
        <v>70796.3</v>
      </c>
      <c r="C92" s="52">
        <f>SUM(C93:C96)</f>
        <v>71103.3</v>
      </c>
      <c r="D92" s="52">
        <f>SUM(D93:D96)</f>
        <v>79830</v>
      </c>
      <c r="E92" s="52"/>
      <c r="F92" s="163">
        <f>SUM(F93:F96)</f>
        <v>1</v>
      </c>
    </row>
    <row r="93" spans="1:6" ht="15.75">
      <c r="A93" s="54" t="s">
        <v>32</v>
      </c>
      <c r="B93" s="61">
        <f>+B65</f>
        <v>23768.6</v>
      </c>
      <c r="C93" s="61">
        <f>+C65</f>
        <v>24231.3</v>
      </c>
      <c r="D93" s="61">
        <f>+D65</f>
        <v>26024.9</v>
      </c>
      <c r="E93" s="61"/>
      <c r="F93" s="94">
        <f>+D93/$D$92</f>
        <v>0.32600400851810096</v>
      </c>
    </row>
    <row r="94" spans="1:6" ht="15.75">
      <c r="A94" s="53" t="s">
        <v>17</v>
      </c>
      <c r="B94" s="62">
        <f>+B67</f>
        <v>12449</v>
      </c>
      <c r="C94" s="62">
        <f>+C67</f>
        <v>11265</v>
      </c>
      <c r="D94" s="62">
        <f>+D67</f>
        <v>12949</v>
      </c>
      <c r="E94" s="62"/>
      <c r="F94" s="94">
        <f>+D94/$D$92</f>
        <v>0.1622071902793436</v>
      </c>
    </row>
    <row r="95" spans="1:6" ht="15.75">
      <c r="A95" s="44" t="s">
        <v>54</v>
      </c>
      <c r="B95" s="63">
        <f>+B69</f>
        <v>26527.000000000004</v>
      </c>
      <c r="C95" s="63">
        <f>+C69</f>
        <v>27339.4</v>
      </c>
      <c r="D95" s="63">
        <f>+D69</f>
        <v>31554.7</v>
      </c>
      <c r="E95" s="63"/>
      <c r="F95" s="94">
        <f>+D95/$D$92</f>
        <v>0.3952737066265815</v>
      </c>
    </row>
    <row r="96" spans="1:6" ht="15.75">
      <c r="A96" s="55" t="s">
        <v>63</v>
      </c>
      <c r="B96" s="64">
        <f>+B75</f>
        <v>8051.700000000001</v>
      </c>
      <c r="C96" s="64">
        <f>+C75</f>
        <v>8267.599999999999</v>
      </c>
      <c r="D96" s="64">
        <f>+D75</f>
        <v>9301.4</v>
      </c>
      <c r="E96" s="64"/>
      <c r="F96" s="94">
        <f>+D96/$D$92</f>
        <v>0.11651509457597393</v>
      </c>
    </row>
    <row r="97" spans="1:5" ht="15.75">
      <c r="A97" s="40"/>
      <c r="B97" s="40"/>
      <c r="C97" s="40"/>
      <c r="D97" s="40"/>
      <c r="E97" s="40"/>
    </row>
    <row r="98" spans="1:5" ht="15.75">
      <c r="A98" s="40"/>
      <c r="B98" s="40"/>
      <c r="C98" s="40"/>
      <c r="D98" s="40"/>
      <c r="E98" s="40"/>
    </row>
    <row r="99" spans="1:5" ht="15.75">
      <c r="A99" s="40"/>
      <c r="B99" s="40"/>
      <c r="C99" s="40"/>
      <c r="D99" s="40"/>
      <c r="E99" s="40"/>
    </row>
    <row r="100" spans="1:5" ht="15.75">
      <c r="A100" s="40"/>
      <c r="B100" s="40"/>
      <c r="C100" s="40"/>
      <c r="D100" s="40"/>
      <c r="E100" s="40"/>
    </row>
    <row r="101" spans="1:5" ht="15.75">
      <c r="A101" s="40"/>
      <c r="B101" s="40"/>
      <c r="C101" s="40"/>
      <c r="D101" s="40"/>
      <c r="E101" s="40"/>
    </row>
    <row r="102" spans="1:5" ht="15.75">
      <c r="A102" s="40"/>
      <c r="B102" s="40"/>
      <c r="C102" s="40"/>
      <c r="D102" s="40"/>
      <c r="E102" s="40"/>
    </row>
    <row r="103" spans="1:5" ht="15.75">
      <c r="A103" s="40"/>
      <c r="B103" s="40"/>
      <c r="C103" s="40"/>
      <c r="D103" s="40"/>
      <c r="E103" s="40"/>
    </row>
    <row r="104" spans="1:5" ht="15.75">
      <c r="A104" s="40"/>
      <c r="B104" s="40"/>
      <c r="C104" s="40"/>
      <c r="D104" s="40"/>
      <c r="E104" s="40"/>
    </row>
    <row r="105" spans="1:5" ht="15.75">
      <c r="A105" s="40"/>
      <c r="B105" s="40"/>
      <c r="C105" s="40"/>
      <c r="D105" s="40"/>
      <c r="E105" s="40"/>
    </row>
    <row r="106" spans="1:5" ht="15.75">
      <c r="A106" s="40"/>
      <c r="B106" s="40"/>
      <c r="C106" s="40"/>
      <c r="D106" s="40"/>
      <c r="E106" s="40"/>
    </row>
    <row r="107" spans="1:5" ht="15.75">
      <c r="A107" s="40"/>
      <c r="B107" s="40"/>
      <c r="C107" s="40"/>
      <c r="D107" s="40"/>
      <c r="E107" s="40"/>
    </row>
    <row r="108" spans="1:5" ht="15.75">
      <c r="A108" s="40"/>
      <c r="B108" s="40"/>
      <c r="C108" s="40"/>
      <c r="D108" s="40"/>
      <c r="E108" s="40"/>
    </row>
    <row r="109" spans="1:5" ht="15.75">
      <c r="A109" s="40"/>
      <c r="B109" s="40"/>
      <c r="C109" s="40"/>
      <c r="D109" s="40"/>
      <c r="E109" s="40"/>
    </row>
    <row r="110" spans="1:5" ht="15.75">
      <c r="A110" s="40"/>
      <c r="B110" s="40"/>
      <c r="C110" s="40"/>
      <c r="D110" s="40"/>
      <c r="E110" s="40"/>
    </row>
    <row r="111" spans="1:5" ht="15.75">
      <c r="A111" s="40"/>
      <c r="B111" s="40"/>
      <c r="C111" s="40"/>
      <c r="D111" s="40"/>
      <c r="E111" s="40"/>
    </row>
    <row r="112" spans="1:5" ht="15.75">
      <c r="A112" s="40"/>
      <c r="B112" s="40"/>
      <c r="C112" s="40"/>
      <c r="D112" s="40"/>
      <c r="E112" s="40"/>
    </row>
    <row r="113" spans="1:5" ht="15.75">
      <c r="A113" s="40"/>
      <c r="B113" s="40"/>
      <c r="C113" s="40"/>
      <c r="D113" s="40"/>
      <c r="E113" s="40"/>
    </row>
    <row r="114" spans="1:5" ht="15.75">
      <c r="A114" s="40"/>
      <c r="B114" s="40"/>
      <c r="C114" s="40"/>
      <c r="D114" s="40"/>
      <c r="E114" s="40"/>
    </row>
    <row r="115" spans="1:5" ht="15.75">
      <c r="A115" s="40"/>
      <c r="B115" s="40"/>
      <c r="C115" s="40"/>
      <c r="D115" s="40"/>
      <c r="E115" s="40"/>
    </row>
    <row r="116" spans="1:5" ht="15.75">
      <c r="A116" s="40"/>
      <c r="B116" s="40"/>
      <c r="C116" s="40"/>
      <c r="D116" s="40"/>
      <c r="E116" s="40"/>
    </row>
    <row r="117" spans="1:5" ht="15.75">
      <c r="A117" s="40"/>
      <c r="B117" s="40"/>
      <c r="C117" s="40"/>
      <c r="D117" s="40"/>
      <c r="E117" s="40"/>
    </row>
    <row r="118" spans="1:5" ht="15.75">
      <c r="A118" s="40"/>
      <c r="B118" s="40"/>
      <c r="C118" s="40"/>
      <c r="D118" s="40"/>
      <c r="E118" s="40"/>
    </row>
    <row r="119" spans="1:5" ht="15.75">
      <c r="A119" s="40"/>
      <c r="B119" s="40"/>
      <c r="C119" s="40"/>
      <c r="D119" s="40"/>
      <c r="E119" s="40"/>
    </row>
    <row r="120" spans="1:5" ht="15.75">
      <c r="A120" s="40"/>
      <c r="B120" s="40"/>
      <c r="C120" s="40"/>
      <c r="D120" s="40"/>
      <c r="E120" s="40"/>
    </row>
    <row r="121" spans="1:5" ht="15.75">
      <c r="A121" s="40"/>
      <c r="B121" s="40"/>
      <c r="C121" s="40"/>
      <c r="D121" s="40"/>
      <c r="E121" s="40"/>
    </row>
    <row r="122" spans="1:5" ht="15.75">
      <c r="A122" s="40"/>
      <c r="B122" s="40"/>
      <c r="C122" s="40"/>
      <c r="D122" s="40"/>
      <c r="E122" s="40"/>
    </row>
    <row r="123" spans="1:5" ht="15.75">
      <c r="A123" s="40"/>
      <c r="B123" s="40"/>
      <c r="C123" s="40"/>
      <c r="D123" s="40"/>
      <c r="E123" s="40"/>
    </row>
    <row r="124" spans="1:5" ht="15.75">
      <c r="A124" s="40"/>
      <c r="B124" s="40"/>
      <c r="C124" s="40"/>
      <c r="D124" s="40"/>
      <c r="E124" s="40"/>
    </row>
    <row r="125" spans="1:5" ht="15.75">
      <c r="A125" s="40"/>
      <c r="B125" s="40"/>
      <c r="C125" s="40"/>
      <c r="D125" s="40"/>
      <c r="E125" s="40"/>
    </row>
    <row r="126" spans="1:5" ht="15.75">
      <c r="A126" s="40"/>
      <c r="B126" s="40"/>
      <c r="C126" s="40"/>
      <c r="D126" s="40"/>
      <c r="E126" s="40"/>
    </row>
    <row r="127" spans="1:5" ht="15.75">
      <c r="A127" s="40"/>
      <c r="B127" s="40"/>
      <c r="C127" s="40"/>
      <c r="D127" s="40"/>
      <c r="E127" s="40"/>
    </row>
    <row r="128" spans="1:5" ht="15.75">
      <c r="A128" s="40"/>
      <c r="B128" s="40"/>
      <c r="C128" s="40"/>
      <c r="D128" s="40"/>
      <c r="E128" s="40"/>
    </row>
    <row r="129" spans="1:5" ht="15.75">
      <c r="A129" s="40"/>
      <c r="B129" s="40"/>
      <c r="C129" s="40"/>
      <c r="D129" s="40"/>
      <c r="E129" s="40"/>
    </row>
    <row r="130" spans="1:5" ht="15.75">
      <c r="A130" s="40"/>
      <c r="B130" s="40"/>
      <c r="C130" s="40"/>
      <c r="D130" s="40"/>
      <c r="E130" s="40"/>
    </row>
    <row r="131" spans="1:5" ht="15.75">
      <c r="A131" s="40"/>
      <c r="B131" s="40"/>
      <c r="C131" s="40"/>
      <c r="D131" s="40"/>
      <c r="E131" s="40"/>
    </row>
    <row r="132" spans="1:5" ht="15.75">
      <c r="A132" s="40"/>
      <c r="B132" s="40"/>
      <c r="C132" s="40"/>
      <c r="D132" s="40"/>
      <c r="E132" s="40"/>
    </row>
    <row r="133" spans="1:5" ht="15.75">
      <c r="A133" s="40"/>
      <c r="B133" s="40"/>
      <c r="C133" s="40"/>
      <c r="D133" s="40"/>
      <c r="E133" s="40"/>
    </row>
    <row r="134" spans="1:5" ht="15.75">
      <c r="A134" s="40"/>
      <c r="B134" s="40"/>
      <c r="C134" s="40"/>
      <c r="D134" s="40"/>
      <c r="E134" s="40"/>
    </row>
    <row r="135" spans="1:5" ht="15.75">
      <c r="A135" s="40"/>
      <c r="B135" s="40"/>
      <c r="C135" s="40"/>
      <c r="D135" s="40"/>
      <c r="E135" s="40"/>
    </row>
    <row r="136" spans="1:5" ht="15.75">
      <c r="A136" s="40"/>
      <c r="B136" s="40"/>
      <c r="C136" s="40"/>
      <c r="D136" s="40"/>
      <c r="E136" s="40"/>
    </row>
    <row r="137" spans="1:5" ht="15.75">
      <c r="A137" s="40"/>
      <c r="B137" s="40"/>
      <c r="C137" s="40"/>
      <c r="D137" s="40"/>
      <c r="E137" s="40"/>
    </row>
    <row r="138" spans="1:5" ht="15.75">
      <c r="A138" s="40"/>
      <c r="B138" s="40"/>
      <c r="C138" s="40"/>
      <c r="D138" s="40"/>
      <c r="E138" s="40"/>
    </row>
    <row r="139" spans="1:5" ht="15.75">
      <c r="A139" s="40"/>
      <c r="B139" s="40"/>
      <c r="C139" s="40"/>
      <c r="D139" s="40"/>
      <c r="E139" s="40"/>
    </row>
    <row r="140" spans="1:5" ht="15.75">
      <c r="A140" s="40"/>
      <c r="B140" s="40"/>
      <c r="C140" s="40"/>
      <c r="D140" s="40"/>
      <c r="E140" s="40"/>
    </row>
    <row r="141" spans="1:5" ht="15.75">
      <c r="A141" s="40"/>
      <c r="B141" s="40"/>
      <c r="C141" s="40"/>
      <c r="D141" s="40"/>
      <c r="E141" s="40"/>
    </row>
    <row r="142" spans="1:5" ht="15.75">
      <c r="A142" s="40"/>
      <c r="B142" s="40"/>
      <c r="C142" s="40"/>
      <c r="D142" s="40"/>
      <c r="E142" s="40"/>
    </row>
    <row r="143" spans="1:5" ht="15.75">
      <c r="A143" s="40"/>
      <c r="B143" s="40"/>
      <c r="C143" s="40"/>
      <c r="D143" s="40"/>
      <c r="E143" s="40"/>
    </row>
    <row r="144" spans="1:5" ht="15.75">
      <c r="A144" s="40"/>
      <c r="B144" s="40"/>
      <c r="C144" s="40"/>
      <c r="D144" s="40"/>
      <c r="E144" s="40"/>
    </row>
    <row r="145" spans="1:5" ht="15.75">
      <c r="A145" s="40"/>
      <c r="B145" s="40"/>
      <c r="C145" s="40"/>
      <c r="D145" s="40"/>
      <c r="E145" s="40"/>
    </row>
    <row r="146" spans="1:5" ht="15.75">
      <c r="A146" s="40"/>
      <c r="B146" s="40"/>
      <c r="C146" s="40"/>
      <c r="D146" s="40"/>
      <c r="E146" s="40"/>
    </row>
    <row r="147" spans="1:5" ht="15.75">
      <c r="A147" s="40"/>
      <c r="B147" s="40"/>
      <c r="C147" s="40"/>
      <c r="D147" s="40"/>
      <c r="E147" s="40"/>
    </row>
    <row r="148" spans="1:5" ht="15.75">
      <c r="A148" s="40"/>
      <c r="B148" s="40"/>
      <c r="C148" s="40"/>
      <c r="D148" s="40"/>
      <c r="E148" s="40"/>
    </row>
    <row r="149" spans="1:5" ht="15.75">
      <c r="A149" s="40"/>
      <c r="B149" s="40"/>
      <c r="C149" s="40"/>
      <c r="D149" s="40"/>
      <c r="E149" s="40"/>
    </row>
    <row r="150" spans="1:5" ht="15.75">
      <c r="A150" s="40"/>
      <c r="B150" s="40"/>
      <c r="C150" s="40"/>
      <c r="D150" s="40"/>
      <c r="E150" s="40"/>
    </row>
    <row r="151" spans="1:5" ht="15.75">
      <c r="A151" s="40"/>
      <c r="B151" s="40"/>
      <c r="C151" s="40"/>
      <c r="D151" s="40"/>
      <c r="E151" s="40"/>
    </row>
    <row r="152" spans="1:5" ht="15.75">
      <c r="A152" s="40"/>
      <c r="B152" s="40"/>
      <c r="C152" s="40"/>
      <c r="D152" s="40"/>
      <c r="E152" s="40"/>
    </row>
    <row r="153" spans="1:5" ht="15.75">
      <c r="A153" s="40"/>
      <c r="B153" s="40"/>
      <c r="C153" s="40"/>
      <c r="D153" s="40"/>
      <c r="E153" s="40"/>
    </row>
    <row r="154" spans="1:5" ht="15.75">
      <c r="A154" s="40"/>
      <c r="B154" s="40"/>
      <c r="C154" s="40"/>
      <c r="D154" s="40"/>
      <c r="E154" s="40"/>
    </row>
    <row r="155" spans="1:5" ht="15.75">
      <c r="A155" s="40"/>
      <c r="B155" s="40"/>
      <c r="C155" s="40"/>
      <c r="D155" s="40"/>
      <c r="E155" s="40"/>
    </row>
    <row r="156" spans="1:5" ht="15.75">
      <c r="A156" s="40"/>
      <c r="B156" s="40"/>
      <c r="C156" s="40"/>
      <c r="D156" s="40"/>
      <c r="E156" s="40"/>
    </row>
    <row r="157" spans="1:5" ht="15.75">
      <c r="A157" s="40"/>
      <c r="B157" s="40"/>
      <c r="C157" s="40"/>
      <c r="D157" s="40"/>
      <c r="E157" s="40"/>
    </row>
    <row r="158" spans="1:5" ht="15.75">
      <c r="A158" s="40"/>
      <c r="B158" s="40"/>
      <c r="C158" s="40"/>
      <c r="D158" s="40"/>
      <c r="E158" s="40"/>
    </row>
    <row r="159" spans="1:5" ht="15.75">
      <c r="A159" s="40"/>
      <c r="B159" s="40"/>
      <c r="C159" s="40"/>
      <c r="D159" s="40"/>
      <c r="E159" s="40"/>
    </row>
    <row r="160" spans="1:5" ht="15.75">
      <c r="A160" s="40"/>
      <c r="B160" s="40"/>
      <c r="C160" s="40"/>
      <c r="D160" s="40"/>
      <c r="E160" s="40"/>
    </row>
    <row r="161" spans="1:5" ht="15.75">
      <c r="A161" s="40"/>
      <c r="B161" s="40"/>
      <c r="C161" s="40"/>
      <c r="D161" s="40"/>
      <c r="E161" s="40"/>
    </row>
    <row r="162" spans="1:5" ht="15.75">
      <c r="A162" s="40"/>
      <c r="B162" s="40"/>
      <c r="C162" s="40"/>
      <c r="D162" s="40"/>
      <c r="E162" s="40"/>
    </row>
    <row r="163" spans="1:5" ht="15.75">
      <c r="A163" s="40"/>
      <c r="B163" s="40"/>
      <c r="C163" s="40"/>
      <c r="D163" s="40"/>
      <c r="E163" s="40"/>
    </row>
    <row r="164" spans="1:5" ht="15.75">
      <c r="A164" s="40"/>
      <c r="B164" s="40"/>
      <c r="C164" s="40"/>
      <c r="D164" s="40"/>
      <c r="E164" s="40"/>
    </row>
    <row r="165" spans="1:5" ht="15.75">
      <c r="A165" s="40"/>
      <c r="B165" s="40"/>
      <c r="C165" s="40"/>
      <c r="D165" s="40"/>
      <c r="E165" s="40"/>
    </row>
    <row r="166" spans="1:5" ht="15.75">
      <c r="A166" s="40"/>
      <c r="B166" s="40"/>
      <c r="C166" s="40"/>
      <c r="D166" s="40"/>
      <c r="E166" s="40"/>
    </row>
    <row r="167" spans="1:5" ht="15.75">
      <c r="A167" s="40"/>
      <c r="B167" s="40"/>
      <c r="C167" s="40"/>
      <c r="D167" s="40"/>
      <c r="E167" s="40"/>
    </row>
    <row r="168" spans="1:5" ht="15.75">
      <c r="A168" s="40"/>
      <c r="B168" s="40"/>
      <c r="C168" s="40"/>
      <c r="D168" s="40"/>
      <c r="E168" s="40"/>
    </row>
    <row r="169" spans="1:5" ht="15.75">
      <c r="A169" s="40"/>
      <c r="B169" s="40"/>
      <c r="C169" s="40"/>
      <c r="D169" s="40"/>
      <c r="E169" s="40"/>
    </row>
    <row r="170" spans="1:5" ht="15.75">
      <c r="A170" s="40"/>
      <c r="B170" s="40"/>
      <c r="C170" s="40"/>
      <c r="D170" s="40"/>
      <c r="E170" s="40"/>
    </row>
    <row r="171" spans="1:5" ht="15.75">
      <c r="A171" s="40"/>
      <c r="B171" s="40"/>
      <c r="C171" s="40"/>
      <c r="D171" s="40"/>
      <c r="E171" s="40"/>
    </row>
    <row r="172" spans="1:5" ht="15.75">
      <c r="A172" s="40"/>
      <c r="B172" s="40"/>
      <c r="C172" s="40"/>
      <c r="D172" s="40"/>
      <c r="E172" s="40"/>
    </row>
    <row r="173" spans="1:5" ht="15.75">
      <c r="A173" s="40"/>
      <c r="B173" s="40"/>
      <c r="C173" s="40"/>
      <c r="D173" s="40"/>
      <c r="E173" s="40"/>
    </row>
    <row r="174" spans="1:5" ht="15.75">
      <c r="A174" s="40"/>
      <c r="B174" s="40"/>
      <c r="C174" s="40"/>
      <c r="D174" s="40"/>
      <c r="E174" s="40"/>
    </row>
    <row r="175" spans="1:5" ht="15.75">
      <c r="A175" s="40"/>
      <c r="B175" s="40"/>
      <c r="C175" s="40"/>
      <c r="D175" s="40"/>
      <c r="E175" s="40"/>
    </row>
    <row r="176" spans="1:5" ht="15.75">
      <c r="A176" s="40"/>
      <c r="B176" s="40"/>
      <c r="C176" s="40"/>
      <c r="D176" s="40"/>
      <c r="E176" s="40"/>
    </row>
    <row r="177" spans="1:5" ht="15.75">
      <c r="A177" s="40"/>
      <c r="B177" s="40"/>
      <c r="C177" s="40"/>
      <c r="D177" s="40"/>
      <c r="E177" s="40"/>
    </row>
    <row r="178" spans="1:5" ht="15.75">
      <c r="A178" s="40"/>
      <c r="B178" s="40"/>
      <c r="C178" s="40"/>
      <c r="D178" s="40"/>
      <c r="E178" s="40"/>
    </row>
    <row r="179" spans="1:5" ht="15.75">
      <c r="A179" s="40"/>
      <c r="B179" s="40"/>
      <c r="C179" s="40"/>
      <c r="D179" s="40"/>
      <c r="E179" s="40"/>
    </row>
    <row r="180" spans="1:5" ht="15.75">
      <c r="A180" s="40"/>
      <c r="B180" s="40"/>
      <c r="C180" s="40"/>
      <c r="D180" s="40"/>
      <c r="E180" s="40"/>
    </row>
    <row r="181" spans="1:5" ht="15.75">
      <c r="A181" s="40"/>
      <c r="B181" s="40"/>
      <c r="C181" s="40"/>
      <c r="D181" s="40"/>
      <c r="E181" s="40"/>
    </row>
    <row r="182" spans="1:5" ht="15.75">
      <c r="A182" s="40"/>
      <c r="B182" s="40"/>
      <c r="C182" s="40"/>
      <c r="D182" s="40"/>
      <c r="E182" s="40"/>
    </row>
    <row r="183" spans="1:5" ht="15.75">
      <c r="A183" s="40"/>
      <c r="B183" s="40"/>
      <c r="C183" s="40"/>
      <c r="D183" s="40"/>
      <c r="E183" s="40"/>
    </row>
    <row r="184" spans="1:5" ht="15.75">
      <c r="A184" s="40"/>
      <c r="B184" s="40"/>
      <c r="C184" s="40"/>
      <c r="D184" s="40"/>
      <c r="E184" s="40"/>
    </row>
    <row r="185" spans="1:5" ht="15.75">
      <c r="A185" s="40"/>
      <c r="B185" s="40"/>
      <c r="C185" s="40"/>
      <c r="D185" s="40"/>
      <c r="E185" s="40"/>
    </row>
    <row r="186" spans="1:5" ht="15.75">
      <c r="A186" s="40"/>
      <c r="B186" s="40"/>
      <c r="C186" s="40"/>
      <c r="D186" s="40"/>
      <c r="E186" s="40"/>
    </row>
    <row r="187" spans="1:5" ht="15.75">
      <c r="A187" s="40"/>
      <c r="B187" s="40"/>
      <c r="C187" s="40"/>
      <c r="D187" s="40"/>
      <c r="E187" s="40"/>
    </row>
    <row r="188" spans="1:5" ht="15.75">
      <c r="A188" s="40"/>
      <c r="B188" s="40"/>
      <c r="C188" s="40"/>
      <c r="D188" s="40"/>
      <c r="E188" s="40"/>
    </row>
    <row r="189" spans="1:5" ht="15.75">
      <c r="A189" s="40"/>
      <c r="B189" s="40"/>
      <c r="C189" s="40"/>
      <c r="D189" s="40"/>
      <c r="E189" s="40"/>
    </row>
    <row r="190" spans="1:5" ht="15.75">
      <c r="A190" s="40"/>
      <c r="B190" s="40"/>
      <c r="C190" s="40"/>
      <c r="D190" s="40"/>
      <c r="E190" s="40"/>
    </row>
    <row r="191" spans="1:5" ht="15.75">
      <c r="A191" s="40"/>
      <c r="B191" s="40"/>
      <c r="C191" s="40"/>
      <c r="D191" s="40"/>
      <c r="E191" s="40"/>
    </row>
    <row r="192" spans="1:5" ht="15.75">
      <c r="A192" s="40"/>
      <c r="B192" s="40"/>
      <c r="C192" s="40"/>
      <c r="D192" s="40"/>
      <c r="E192" s="40"/>
    </row>
    <row r="193" spans="1:5" ht="15.75">
      <c r="A193" s="40"/>
      <c r="B193" s="40"/>
      <c r="C193" s="40"/>
      <c r="D193" s="40"/>
      <c r="E193" s="40"/>
    </row>
    <row r="194" spans="1:5" ht="15.75">
      <c r="A194" s="40"/>
      <c r="B194" s="40"/>
      <c r="C194" s="40"/>
      <c r="D194" s="40"/>
      <c r="E194" s="40"/>
    </row>
    <row r="195" spans="1:5" ht="15.75">
      <c r="A195" s="40"/>
      <c r="B195" s="40"/>
      <c r="C195" s="40"/>
      <c r="D195" s="40"/>
      <c r="E195" s="40"/>
    </row>
    <row r="196" spans="1:5" ht="15.75">
      <c r="A196" s="40"/>
      <c r="B196" s="40"/>
      <c r="C196" s="40"/>
      <c r="D196" s="40"/>
      <c r="E196" s="40"/>
    </row>
    <row r="197" spans="1:5" ht="15.75">
      <c r="A197" s="40"/>
      <c r="B197" s="40"/>
      <c r="C197" s="40"/>
      <c r="D197" s="40"/>
      <c r="E197" s="40"/>
    </row>
    <row r="198" spans="1:5" ht="15.75">
      <c r="A198" s="40"/>
      <c r="B198" s="40"/>
      <c r="C198" s="40"/>
      <c r="D198" s="40"/>
      <c r="E198" s="40"/>
    </row>
    <row r="199" spans="1:5" ht="15.75">
      <c r="A199" s="40"/>
      <c r="B199" s="40"/>
      <c r="C199" s="40"/>
      <c r="D199" s="40"/>
      <c r="E199" s="40"/>
    </row>
    <row r="200" spans="1:5" ht="15.75">
      <c r="A200" s="40"/>
      <c r="B200" s="40"/>
      <c r="C200" s="40"/>
      <c r="D200" s="40"/>
      <c r="E200" s="40"/>
    </row>
    <row r="201" spans="1:5" ht="15.75">
      <c r="A201" s="40"/>
      <c r="B201" s="40"/>
      <c r="C201" s="40"/>
      <c r="D201" s="40"/>
      <c r="E201" s="40"/>
    </row>
    <row r="202" spans="1:5" ht="15.75">
      <c r="A202" s="40"/>
      <c r="B202" s="40"/>
      <c r="C202" s="40"/>
      <c r="D202" s="40"/>
      <c r="E202" s="40"/>
    </row>
    <row r="203" spans="1:5" ht="15.75">
      <c r="A203" s="40"/>
      <c r="B203" s="40"/>
      <c r="C203" s="40"/>
      <c r="D203" s="40"/>
      <c r="E203" s="40"/>
    </row>
    <row r="204" spans="1:5" ht="15.75">
      <c r="A204" s="40"/>
      <c r="B204" s="40"/>
      <c r="C204" s="40"/>
      <c r="D204" s="40"/>
      <c r="E204" s="40"/>
    </row>
    <row r="205" spans="1:5" ht="15.75">
      <c r="A205" s="40"/>
      <c r="B205" s="40"/>
      <c r="C205" s="40"/>
      <c r="D205" s="40"/>
      <c r="E205" s="40"/>
    </row>
    <row r="206" spans="1:5" ht="15.75">
      <c r="A206" s="40"/>
      <c r="B206" s="40"/>
      <c r="C206" s="40"/>
      <c r="D206" s="40"/>
      <c r="E206" s="40"/>
    </row>
  </sheetData>
  <sheetProtection/>
  <mergeCells count="4">
    <mergeCell ref="A10:A12"/>
    <mergeCell ref="A7:E7"/>
    <mergeCell ref="A9:E9"/>
    <mergeCell ref="A8:E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A15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46.421875" style="0" customWidth="1"/>
  </cols>
  <sheetData>
    <row r="8" ht="12.75">
      <c r="A8" s="100"/>
    </row>
    <row r="9" ht="15.75">
      <c r="A9" s="101"/>
    </row>
    <row r="10" ht="15.75">
      <c r="A10" s="102"/>
    </row>
    <row r="11" ht="15.75">
      <c r="A11" s="103"/>
    </row>
    <row r="12" ht="15.75">
      <c r="A12" s="103"/>
    </row>
    <row r="13" ht="15.75">
      <c r="A13" s="101"/>
    </row>
    <row r="14" ht="15.75">
      <c r="A14" s="103"/>
    </row>
    <row r="15" ht="12.75">
      <c r="A15" s="10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Finanzas Públicas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Técnica del Presupuesto</dc:creator>
  <cp:keywords/>
  <dc:description/>
  <cp:lastModifiedBy>transpfis08</cp:lastModifiedBy>
  <cp:lastPrinted>2016-02-04T20:51:30Z</cp:lastPrinted>
  <dcterms:created xsi:type="dcterms:W3CDTF">2005-01-11T21:07:30Z</dcterms:created>
  <dcterms:modified xsi:type="dcterms:W3CDTF">2016-09-09T23:15:26Z</dcterms:modified>
  <cp:category/>
  <cp:version/>
  <cp:contentType/>
  <cp:contentStatus/>
</cp:coreProperties>
</file>