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filterPrivacy="1"/>
  <xr:revisionPtr revIDLastSave="0" documentId="8_{A6DFF914-C48F-4775-89A7-125171A2D0BC}" xr6:coauthVersionLast="36" xr6:coauthVersionMax="36" xr10:uidLastSave="{00000000-0000-0000-0000-000000000000}"/>
  <bookViews>
    <workbookView xWindow="0" yWindow="0" windowWidth="25200" windowHeight="11175" xr2:uid="{00000000-000D-0000-FFFF-FFFF00000000}"/>
  </bookViews>
  <sheets>
    <sheet name="perspectivas_crecimiento" sheetId="19" r:id="rId1"/>
    <sheet name="tasa_real_crecimiento" sheetId="11" r:id="rId2"/>
    <sheet name="carga_tributaria" sheetId="10" r:id="rId3"/>
    <sheet name="endeudamiento_neto" sheetId="12" r:id="rId4"/>
    <sheet name="deficit_fiscal" sheetId="13" r:id="rId5"/>
    <sheet name="presupuesto_aprobado" sheetId="14" r:id="rId6"/>
    <sheet name="presupuesto_ejecutado" sheetId="15" r:id="rId7"/>
    <sheet name="incremento_global" sheetId="20" r:id="rId8"/>
    <sheet name="presupuesto_ingresos_2022_2023" sheetId="5" r:id="rId9"/>
    <sheet name="presupuesto_ingresos" sheetId="2" r:id="rId10"/>
    <sheet name="ingresos_tributarios_2023" sheetId="21" r:id="rId11"/>
    <sheet name="tipo_gasto_2023" sheetId="16" r:id="rId12"/>
    <sheet name="tipo_de_gasto" sheetId="1" r:id="rId13"/>
    <sheet name="finalidad" sheetId="9" r:id="rId14"/>
    <sheet name="fuente_finaciamiento" sheetId="3" r:id="rId15"/>
    <sheet name="fuente_financiamiento_2023" sheetId="17" r:id="rId16"/>
    <sheet name="agrupacion_institucional" sheetId="8" r:id="rId17"/>
    <sheet name="asignaciones_presupuestarias" sheetId="22" r:id="rId18"/>
    <sheet name="presupuesto_egresos" sheetId="23" r:id="rId19"/>
    <sheet name="aportes_constitucionales" sheetId="7" r:id="rId20"/>
    <sheet name="aportes_iva_paz" sheetId="4" r:id="rId21"/>
    <sheet name="rigidez_presupuestaria" sheetId="6" r:id="rId22"/>
    <sheet name="rigidez_ingresos_corrientes_23" sheetId="18" r:id="rId2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22" l="1"/>
  <c r="F24" i="22"/>
  <c r="G23" i="22"/>
  <c r="F23" i="22"/>
  <c r="G22" i="22"/>
  <c r="F22" i="22"/>
  <c r="G21" i="22"/>
  <c r="F21" i="22"/>
  <c r="G20" i="22"/>
  <c r="F20" i="22"/>
  <c r="G19" i="22"/>
  <c r="F19" i="22"/>
  <c r="G18" i="22"/>
  <c r="F18" i="22"/>
  <c r="G17" i="22"/>
  <c r="F17" i="22"/>
  <c r="G16" i="22"/>
  <c r="F16" i="22"/>
  <c r="G15" i="22"/>
  <c r="F15" i="22"/>
  <c r="G14" i="22"/>
  <c r="F14" i="22"/>
  <c r="G13" i="22"/>
  <c r="F13" i="22"/>
  <c r="G12" i="22"/>
  <c r="F12" i="22"/>
  <c r="G11" i="22"/>
  <c r="F11" i="22"/>
  <c r="G10" i="22"/>
  <c r="F10" i="22"/>
  <c r="G9" i="22"/>
  <c r="F9" i="22"/>
  <c r="G8" i="22"/>
  <c r="F8" i="22"/>
  <c r="G7" i="22"/>
  <c r="F7" i="22"/>
  <c r="G6" i="22"/>
  <c r="F6" i="22"/>
  <c r="B12" i="18" l="1"/>
  <c r="B9" i="17"/>
  <c r="B14" i="2"/>
  <c r="C14" i="2"/>
  <c r="D14" i="2"/>
  <c r="E14" i="2"/>
  <c r="C14" i="9"/>
  <c r="D14" i="9"/>
  <c r="E14" i="9"/>
  <c r="B14" i="9"/>
  <c r="C12" i="6"/>
  <c r="D12" i="6"/>
  <c r="E12" i="6"/>
  <c r="B12" i="6"/>
  <c r="C9" i="3"/>
  <c r="D9" i="3"/>
  <c r="E9" i="3"/>
  <c r="B9" i="3"/>
</calcChain>
</file>

<file path=xl/sharedStrings.xml><?xml version="1.0" encoding="utf-8"?>
<sst xmlns="http://schemas.openxmlformats.org/spreadsheetml/2006/main" count="310" uniqueCount="139">
  <si>
    <t xml:space="preserve"> Administración</t>
  </si>
  <si>
    <t>Desarrollo Humano</t>
  </si>
  <si>
    <t>Transferencias Corrientes</t>
  </si>
  <si>
    <t>Transferencias de Capital</t>
  </si>
  <si>
    <t>Deuda Pública</t>
  </si>
  <si>
    <t>Tipo de Gasto</t>
  </si>
  <si>
    <t>Aprobado 2022</t>
  </si>
  <si>
    <t>Vigente 2022</t>
  </si>
  <si>
    <t>Ejecutado 2022</t>
  </si>
  <si>
    <t>Aprobado 2023</t>
  </si>
  <si>
    <t>Inversión Física y Financiera</t>
  </si>
  <si>
    <t>Ingresos Tributarios</t>
  </si>
  <si>
    <t>Colocación de Bonos</t>
  </si>
  <si>
    <t>Préstamos Externos</t>
  </si>
  <si>
    <t>Ingresos no Tributarios</t>
  </si>
  <si>
    <t>Donaciones</t>
  </si>
  <si>
    <t>Saldos de Caja</t>
  </si>
  <si>
    <t xml:space="preserve">Contribuciones a la Seguridad y Previsión Social </t>
  </si>
  <si>
    <t>Vta. De Bienes y Servicios de la Adm. Pública</t>
  </si>
  <si>
    <t>Rentas de la Propiedad</t>
  </si>
  <si>
    <t>Recuperaciones de Préstamos de Largo Plazo</t>
  </si>
  <si>
    <t xml:space="preserve">Transferencias de Capital </t>
  </si>
  <si>
    <t>Otros*</t>
  </si>
  <si>
    <t>Recursos del Tesoro</t>
  </si>
  <si>
    <t>Afectación Específica</t>
  </si>
  <si>
    <t>Recursos Propios</t>
  </si>
  <si>
    <t>Crédito Interno</t>
  </si>
  <si>
    <t>Crédito Externo</t>
  </si>
  <si>
    <t>Donaciones Externas</t>
  </si>
  <si>
    <t>Donaciones Internas</t>
  </si>
  <si>
    <t>Educación, Ciencia y Cultura</t>
  </si>
  <si>
    <t>Salud, Agua y Saneamiento</t>
  </si>
  <si>
    <t>Seguridad Interna</t>
  </si>
  <si>
    <t>Organismo Judicial y Corte de Constitucionalidad</t>
  </si>
  <si>
    <t>Ministerio Público</t>
  </si>
  <si>
    <t>Vivienda</t>
  </si>
  <si>
    <t>Total</t>
  </si>
  <si>
    <t>Remuneraciones</t>
  </si>
  <si>
    <t>Aportes Institucionales</t>
  </si>
  <si>
    <t>Municipalidades</t>
  </si>
  <si>
    <t>Iva Paz *</t>
  </si>
  <si>
    <t>Clases Pasivas</t>
  </si>
  <si>
    <t>Aportes Constitucionales **</t>
  </si>
  <si>
    <t>Consejos de Desarrollo</t>
  </si>
  <si>
    <t>Otros destinos específicos  *</t>
  </si>
  <si>
    <t xml:space="preserve">Servicios de la Deuda Pública </t>
  </si>
  <si>
    <t>Inversión Física</t>
  </si>
  <si>
    <t>Municipalidades (10.%)</t>
  </si>
  <si>
    <t>Organismo Judicial (2%)</t>
  </si>
  <si>
    <t>Deporte Federado (1.50%)</t>
  </si>
  <si>
    <t>Deporte no Federado (0.75%)</t>
  </si>
  <si>
    <t>Educación Física, Recreación y Deportes (0.75%)</t>
  </si>
  <si>
    <t>C.C.* (5% del OJ)</t>
  </si>
  <si>
    <t>USAC** (5%)</t>
  </si>
  <si>
    <t>Obligaciones del Estado a cargo del Tesoro</t>
  </si>
  <si>
    <t>Servicios de la Deuda Pública</t>
  </si>
  <si>
    <t>Gobernación, Educación, Salud, Comunicaciones</t>
  </si>
  <si>
    <t>Resto Instituciones Admon. Central</t>
  </si>
  <si>
    <t>Educación</t>
  </si>
  <si>
    <t>Transacciones de la Deuda Pública</t>
  </si>
  <si>
    <t>Orden Público y Seguridad Ciudadana</t>
  </si>
  <si>
    <t>Urbanización y Servicios Comunitarios</t>
  </si>
  <si>
    <t>Salud</t>
  </si>
  <si>
    <t>Protección Social</t>
  </si>
  <si>
    <t>Asuntos Económicos</t>
  </si>
  <si>
    <t>Servicios Públicos Generales</t>
  </si>
  <si>
    <t>Defensa</t>
  </si>
  <si>
    <t>Protección Ambiental</t>
  </si>
  <si>
    <t>Atención a Desastres y Gestión de Riesgos</t>
  </si>
  <si>
    <t>Act. Deportivas, Recreativas, Cultura y Religión</t>
  </si>
  <si>
    <t>Otro*</t>
  </si>
  <si>
    <t>Año</t>
  </si>
  <si>
    <t>Valor</t>
  </si>
  <si>
    <t>2007</t>
  </si>
  <si>
    <t>2008</t>
  </si>
  <si>
    <t>2009</t>
  </si>
  <si>
    <t>2010</t>
  </si>
  <si>
    <t>2011</t>
  </si>
  <si>
    <t>2012</t>
  </si>
  <si>
    <t>2013</t>
  </si>
  <si>
    <t>2016</t>
  </si>
  <si>
    <t>2017</t>
  </si>
  <si>
    <t>2018</t>
  </si>
  <si>
    <t>2019</t>
  </si>
  <si>
    <t>2020</t>
  </si>
  <si>
    <t>2021</t>
  </si>
  <si>
    <t>2022</t>
  </si>
  <si>
    <t>2014</t>
  </si>
  <si>
    <t>Funcionamiento</t>
  </si>
  <si>
    <t>Inversión</t>
  </si>
  <si>
    <t>Región</t>
  </si>
  <si>
    <t>FMI</t>
  </si>
  <si>
    <t>BM</t>
  </si>
  <si>
    <t>Mundo</t>
  </si>
  <si>
    <t>Estados Unidos</t>
  </si>
  <si>
    <t>Zona Euro</t>
  </si>
  <si>
    <t>América Latina y el Caribe</t>
  </si>
  <si>
    <t>Naciones en Desarrollo</t>
  </si>
  <si>
    <t>Asia Oriental y el Pacífico</t>
  </si>
  <si>
    <t>China</t>
  </si>
  <si>
    <t>Europa y Asia Central</t>
  </si>
  <si>
    <t>Oriente Medio y Norte Africa</t>
  </si>
  <si>
    <t>Asia Meridional</t>
  </si>
  <si>
    <t>Africa al Sur de Sahara</t>
  </si>
  <si>
    <t>Concepto</t>
  </si>
  <si>
    <t>(a)</t>
  </si>
  <si>
    <t>(b)</t>
  </si>
  <si>
    <t xml:space="preserve">(c) </t>
  </si>
  <si>
    <t>(d)</t>
  </si>
  <si>
    <t>(e) Variación</t>
  </si>
  <si>
    <t>(f) Variación</t>
  </si>
  <si>
    <t>(g) Variación</t>
  </si>
  <si>
    <t>Aprobado 2023 / Aprobado 2022 (d-a)</t>
  </si>
  <si>
    <t>Aprobado 2023 / Vigente 2022 (d-b)</t>
  </si>
  <si>
    <t>Aprobado 2023 / Ejecutado 2022 (d-c)</t>
  </si>
  <si>
    <t>Total Presupuesto</t>
  </si>
  <si>
    <t>Incremento %</t>
  </si>
  <si>
    <t>Institución</t>
  </si>
  <si>
    <t xml:space="preserve">(e) </t>
  </si>
  <si>
    <t xml:space="preserve">(f) </t>
  </si>
  <si>
    <t>Variación (d-b)</t>
  </si>
  <si>
    <t>Variación (d-c)</t>
  </si>
  <si>
    <t xml:space="preserve">Total </t>
  </si>
  <si>
    <t>Presidencia de la República</t>
  </si>
  <si>
    <t>Relaciones Exteriores</t>
  </si>
  <si>
    <t>Gobernación</t>
  </si>
  <si>
    <t>Defensa Nacional</t>
  </si>
  <si>
    <t>Finanzas Públicas</t>
  </si>
  <si>
    <t>Salud y Asistencia Social</t>
  </si>
  <si>
    <t>Trabajo y Prevensión Social</t>
  </si>
  <si>
    <t>Economía</t>
  </si>
  <si>
    <t>Agricultura, Ganadería y Alimentación</t>
  </si>
  <si>
    <t>Comunicaciones, Infraestructura y Vivienda</t>
  </si>
  <si>
    <t>Energía y Minas</t>
  </si>
  <si>
    <t>Cultura y Deportes</t>
  </si>
  <si>
    <t>Secretarías y otras Dependencias del Ejecutivo</t>
  </si>
  <si>
    <t>Ambiente y Recursos Naturales</t>
  </si>
  <si>
    <t>Desarrollo Social</t>
  </si>
  <si>
    <t>Procuraduría General de la Nación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</si>
</sst>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&quot;Q&quot;#,##0.0;[Red]\-&quot;Q&quot;#,##0.0"/>
    <numFmt numFmtId="166" formatCode="0.0%"/>
    <numFmt numFmtId="167" formatCode="#,##0.0"/>
  </numFmts>
  <fonts count="1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  <scheme val="minor"/>
    </font>
    <font>
      <b/>
      <sz val="12"/>
      <color rgb="FF0B2A4A"/>
      <name val="Work Sans"/>
    </font>
    <font>
      <b/>
      <sz val="11"/>
      <color rgb="FF0B2A4A"/>
      <name val="Work Sans"/>
    </font>
    <font>
      <sz val="11"/>
      <color rgb="FF0B2A4A"/>
      <name val="Work Sans"/>
    </font>
    <font>
      <b/>
      <sz val="11"/>
      <color theme="1"/>
      <name val="Work Sans"/>
    </font>
    <font>
      <sz val="11"/>
      <color theme="1"/>
      <name val="Work Sans"/>
    </font>
    <font>
      <b/>
      <sz val="12"/>
      <color theme="1"/>
      <name val="Work Sans"/>
    </font>
    <font>
      <sz val="12"/>
      <color theme="1"/>
      <name val="Work Sans"/>
    </font>
    <font>
      <sz val="12"/>
      <name val="Work Sans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CD9CF"/>
        <bgColor indexed="64"/>
      </patternFill>
    </fill>
    <fill>
      <patternFill patternType="solid">
        <fgColor rgb="FFC0E4F2"/>
        <bgColor indexed="64"/>
      </patternFill>
    </fill>
    <fill>
      <patternFill patternType="solid">
        <fgColor rgb="FFA9B0DA"/>
        <bgColor indexed="64"/>
      </patternFill>
    </fill>
    <fill>
      <patternFill patternType="solid">
        <fgColor rgb="FFD1E0B9"/>
        <bgColor indexed="64"/>
      </patternFill>
    </fill>
    <fill>
      <patternFill patternType="solid">
        <fgColor rgb="FF88ACDB"/>
        <bgColor indexed="64"/>
      </patternFill>
    </fill>
    <fill>
      <patternFill patternType="solid">
        <fgColor rgb="FFF0B4B4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top"/>
    </xf>
  </cellStyleXfs>
  <cellXfs count="50">
    <xf numFmtId="0" fontId="0" fillId="0" borderId="0" xfId="0"/>
    <xf numFmtId="0" fontId="2" fillId="0" borderId="0" xfId="1" applyFont="1" applyAlignment="1">
      <alignment wrapText="1"/>
    </xf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1" applyFont="1" applyAlignment="1"/>
    <xf numFmtId="2" fontId="2" fillId="0" borderId="0" xfId="1" applyNumberFormat="1" applyFont="1" applyAlignment="1"/>
    <xf numFmtId="2" fontId="2" fillId="2" borderId="0" xfId="1" applyNumberFormat="1" applyFont="1" applyFill="1" applyAlignment="1"/>
    <xf numFmtId="2" fontId="0" fillId="0" borderId="0" xfId="0" applyNumberFormat="1"/>
    <xf numFmtId="0" fontId="0" fillId="0" borderId="0" xfId="0" applyAlignment="1">
      <alignment horizontal="left" vertical="top"/>
    </xf>
    <xf numFmtId="0" fontId="4" fillId="4" borderId="3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/>
    </xf>
    <xf numFmtId="164" fontId="5" fillId="6" borderId="1" xfId="0" applyNumberFormat="1" applyFont="1" applyFill="1" applyBorder="1" applyAlignment="1">
      <alignment horizontal="center"/>
    </xf>
    <xf numFmtId="164" fontId="5" fillId="4" borderId="1" xfId="0" applyNumberFormat="1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/>
    </xf>
    <xf numFmtId="165" fontId="7" fillId="8" borderId="1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166" fontId="7" fillId="6" borderId="1" xfId="0" applyNumberFormat="1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165" fontId="6" fillId="6" borderId="1" xfId="0" applyNumberFormat="1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left" vertical="center"/>
    </xf>
    <xf numFmtId="167" fontId="10" fillId="8" borderId="1" xfId="1" applyNumberFormat="1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</cellXfs>
  <cellStyles count="2">
    <cellStyle name="Normal" xfId="0" builtinId="0"/>
    <cellStyle name="Normal_10 enero 2005" xfId="1" xr:uid="{FB484443-BC7D-4E07-967A-8445D0EE7E0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264160</xdr:colOff>
      <xdr:row>0</xdr:row>
      <xdr:rowOff>0</xdr:rowOff>
    </xdr:from>
    <xdr:to>
      <xdr:col>11</xdr:col>
      <xdr:colOff>13097</xdr:colOff>
      <xdr:row>22</xdr:row>
      <xdr:rowOff>105394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87241A-5B11-AE6C-2366-7D75F9507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9120" y="0"/>
          <a:ext cx="6881257" cy="41287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27214</xdr:colOff>
      <xdr:row>0</xdr:row>
      <xdr:rowOff>0</xdr:rowOff>
    </xdr:from>
    <xdr:to>
      <xdr:col>7</xdr:col>
      <xdr:colOff>692562</xdr:colOff>
      <xdr:row>24</xdr:row>
      <xdr:rowOff>48280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14A19D-73BB-EF75-DC2D-E94C6DE2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7134" y="0"/>
          <a:ext cx="3042788" cy="4437400"/>
        </a:xfrm>
        <a:prstGeom prst="rect">
          <a:avLst/>
        </a:prstGeom>
      </xdr:spPr>
    </xdr:pic>
    <xdr:clientData/>
  </xdr:twoCellAnchor>
  <xdr:twoCellAnchor editAs="oneCell">
    <xdr:from>
      <xdr:col>7</xdr:col>
      <xdr:colOff>510552</xdr:colOff>
      <xdr:row>0</xdr:row>
      <xdr:rowOff>0</xdr:rowOff>
    </xdr:from>
    <xdr:to>
      <xdr:col>11</xdr:col>
      <xdr:colOff>418242</xdr:colOff>
      <xdr:row>24</xdr:row>
      <xdr:rowOff>99060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393695-80C9-CEAA-9CB6-944D5F92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7912" y="0"/>
          <a:ext cx="3077610" cy="4488180"/>
        </a:xfrm>
        <a:prstGeom prst="rect">
          <a:avLst/>
        </a:prstGeom>
      </xdr:spPr>
    </xdr:pic>
    <xdr:clientData/>
  </xdr:twoCellAnchor>
  <xdr:twoCellAnchor editAs="oneCell">
    <xdr:from>
      <xdr:col>11</xdr:col>
      <xdr:colOff>256698</xdr:colOff>
      <xdr:row>0</xdr:row>
      <xdr:rowOff>0</xdr:rowOff>
    </xdr:from>
    <xdr:to>
      <xdr:col>15</xdr:col>
      <xdr:colOff>159162</xdr:colOff>
      <xdr:row>24</xdr:row>
      <xdr:rowOff>91440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EA9D69-2531-E38B-3EBF-695E126A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73978" y="0"/>
          <a:ext cx="3072384" cy="44805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6531</xdr:colOff>
      <xdr:row>0</xdr:row>
      <xdr:rowOff>0</xdr:rowOff>
    </xdr:from>
    <xdr:to>
      <xdr:col>13</xdr:col>
      <xdr:colOff>358140</xdr:colOff>
      <xdr:row>16</xdr:row>
      <xdr:rowOff>88582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C0B926-6711-9BE3-B161-E0AB4EC1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6611" y="0"/>
          <a:ext cx="4725489" cy="4134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422148</xdr:colOff>
      <xdr:row>0</xdr:row>
      <xdr:rowOff>0</xdr:rowOff>
    </xdr:from>
    <xdr:to>
      <xdr:col>11</xdr:col>
      <xdr:colOff>477917</xdr:colOff>
      <xdr:row>32</xdr:row>
      <xdr:rowOff>161151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B237CF-3B93-AF2C-ECE1-39BBBA22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4548" y="0"/>
          <a:ext cx="4810649" cy="6013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188977</xdr:colOff>
      <xdr:row>0</xdr:row>
      <xdr:rowOff>0</xdr:rowOff>
    </xdr:from>
    <xdr:to>
      <xdr:col>14</xdr:col>
      <xdr:colOff>775097</xdr:colOff>
      <xdr:row>26</xdr:row>
      <xdr:rowOff>69145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8BE9C-FA18-591E-1A5F-60D6878F8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1377" y="0"/>
          <a:ext cx="7718440" cy="4824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21118</xdr:colOff>
      <xdr:row>0</xdr:row>
      <xdr:rowOff>0</xdr:rowOff>
    </xdr:from>
    <xdr:to>
      <xdr:col>6</xdr:col>
      <xdr:colOff>540163</xdr:colOff>
      <xdr:row>23</xdr:row>
      <xdr:rowOff>17800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CBA557-604D-86C8-8022-21866503B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8558" y="0"/>
          <a:ext cx="2896485" cy="4224040"/>
        </a:xfrm>
        <a:prstGeom prst="rect">
          <a:avLst/>
        </a:prstGeom>
      </xdr:spPr>
    </xdr:pic>
    <xdr:clientData/>
  </xdr:twoCellAnchor>
  <xdr:twoCellAnchor editAs="oneCell">
    <xdr:from>
      <xdr:col>6</xdr:col>
      <xdr:colOff>363813</xdr:colOff>
      <xdr:row>0</xdr:row>
      <xdr:rowOff>0</xdr:rowOff>
    </xdr:from>
    <xdr:to>
      <xdr:col>10</xdr:col>
      <xdr:colOff>67722</xdr:colOff>
      <xdr:row>22</xdr:row>
      <xdr:rowOff>167640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4CEF6D-4B24-FF11-4ABD-7DD08D97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8693" y="0"/>
          <a:ext cx="2873829" cy="4191000"/>
        </a:xfrm>
        <a:prstGeom prst="rect">
          <a:avLst/>
        </a:prstGeom>
      </xdr:spPr>
    </xdr:pic>
    <xdr:clientData/>
  </xdr:twoCellAnchor>
  <xdr:twoCellAnchor editAs="oneCell">
    <xdr:from>
      <xdr:col>9</xdr:col>
      <xdr:colOff>753074</xdr:colOff>
      <xdr:row>0</xdr:row>
      <xdr:rowOff>0</xdr:rowOff>
    </xdr:from>
    <xdr:to>
      <xdr:col>13</xdr:col>
      <xdr:colOff>463963</xdr:colOff>
      <xdr:row>22</xdr:row>
      <xdr:rowOff>177820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420C611-4B2E-A7DA-D200-7F29A7765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5394" y="0"/>
          <a:ext cx="2880809" cy="4201180"/>
        </a:xfrm>
        <a:prstGeom prst="rect">
          <a:avLst/>
        </a:prstGeom>
      </xdr:spPr>
    </xdr:pic>
    <xdr:clientData/>
  </xdr:twoCellAnchor>
  <xdr:twoCellAnchor editAs="oneCell">
    <xdr:from>
      <xdr:col>13</xdr:col>
      <xdr:colOff>267149</xdr:colOff>
      <xdr:row>0</xdr:row>
      <xdr:rowOff>0</xdr:rowOff>
    </xdr:from>
    <xdr:to>
      <xdr:col>16</xdr:col>
      <xdr:colOff>768762</xdr:colOff>
      <xdr:row>22</xdr:row>
      <xdr:rowOff>175260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3B70C8B-7402-BEA4-EA28-11FF804E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9389" y="0"/>
          <a:ext cx="2879053" cy="41986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14</xdr:col>
      <xdr:colOff>378786</xdr:colOff>
      <xdr:row>22</xdr:row>
      <xdr:rowOff>40325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030D84-83E3-4769-A9DF-47E59518B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4880" y="0"/>
          <a:ext cx="6718626" cy="406368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0</xdr:row>
      <xdr:rowOff>9525</xdr:rowOff>
    </xdr:from>
    <xdr:to>
      <xdr:col>14</xdr:col>
      <xdr:colOff>194310</xdr:colOff>
      <xdr:row>38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F4B6D3-7A28-4A69-96A2-DE930ACBDF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" b="4291"/>
        <a:stretch>
          <a:fillRect/>
        </a:stretch>
      </xdr:blipFill>
      <xdr:spPr bwMode="auto">
        <a:xfrm>
          <a:off x="4743450" y="9525"/>
          <a:ext cx="6118860" cy="7239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259080</xdr:colOff>
      <xdr:row>0</xdr:row>
      <xdr:rowOff>0</xdr:rowOff>
    </xdr:from>
    <xdr:to>
      <xdr:col>13</xdr:col>
      <xdr:colOff>218837</xdr:colOff>
      <xdr:row>34</xdr:row>
      <xdr:rowOff>81677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9FA750-BC29-BB7D-A27A-FB8BF1D1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1480" y="0"/>
          <a:ext cx="6299597" cy="62995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529045</xdr:colOff>
      <xdr:row>0</xdr:row>
      <xdr:rowOff>0</xdr:rowOff>
    </xdr:from>
    <xdr:to>
      <xdr:col>12</xdr:col>
      <xdr:colOff>790336</xdr:colOff>
      <xdr:row>27</xdr:row>
      <xdr:rowOff>144810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CA268C-0A19-857A-7179-983F1702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1445" y="0"/>
          <a:ext cx="5808651" cy="50825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0</xdr:row>
      <xdr:rowOff>0</xdr:rowOff>
    </xdr:from>
    <xdr:to>
      <xdr:col>11</xdr:col>
      <xdr:colOff>127397</xdr:colOff>
      <xdr:row>24</xdr:row>
      <xdr:rowOff>35957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B7FD5D-427F-1B96-7F50-840D2DAC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0"/>
          <a:ext cx="4425077" cy="4425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614680</xdr:colOff>
      <xdr:row>0</xdr:row>
      <xdr:rowOff>0</xdr:rowOff>
    </xdr:from>
    <xdr:to>
      <xdr:col>12</xdr:col>
      <xdr:colOff>302657</xdr:colOff>
      <xdr:row>27</xdr:row>
      <xdr:rowOff>105394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1482C4-F31A-8C2F-0E96-D8011340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7160" y="0"/>
          <a:ext cx="8405257" cy="504315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39202</xdr:colOff>
      <xdr:row>0</xdr:row>
      <xdr:rowOff>0</xdr:rowOff>
    </xdr:from>
    <xdr:to>
      <xdr:col>7</xdr:col>
      <xdr:colOff>60102</xdr:colOff>
      <xdr:row>19</xdr:row>
      <xdr:rowOff>22860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0684D8-CA28-18B6-E382-CA292C1E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9122" y="0"/>
          <a:ext cx="2398340" cy="3497580"/>
        </a:xfrm>
        <a:prstGeom prst="rect">
          <a:avLst/>
        </a:prstGeom>
      </xdr:spPr>
    </xdr:pic>
    <xdr:clientData/>
  </xdr:twoCellAnchor>
  <xdr:twoCellAnchor editAs="oneCell">
    <xdr:from>
      <xdr:col>6</xdr:col>
      <xdr:colOff>746760</xdr:colOff>
      <xdr:row>0</xdr:row>
      <xdr:rowOff>0</xdr:rowOff>
    </xdr:from>
    <xdr:to>
      <xdr:col>9</xdr:col>
      <xdr:colOff>784003</xdr:colOff>
      <xdr:row>19</xdr:row>
      <xdr:rowOff>46693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3188E4-46EA-A008-E34D-357A3057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1640" y="0"/>
          <a:ext cx="2414683" cy="3521413"/>
        </a:xfrm>
        <a:prstGeom prst="rect">
          <a:avLst/>
        </a:prstGeom>
      </xdr:spPr>
    </xdr:pic>
    <xdr:clientData/>
  </xdr:twoCellAnchor>
  <xdr:twoCellAnchor editAs="oneCell">
    <xdr:from>
      <xdr:col>9</xdr:col>
      <xdr:colOff>662940</xdr:colOff>
      <xdr:row>0</xdr:row>
      <xdr:rowOff>0</xdr:rowOff>
    </xdr:from>
    <xdr:to>
      <xdr:col>12</xdr:col>
      <xdr:colOff>692563</xdr:colOff>
      <xdr:row>19</xdr:row>
      <xdr:rowOff>35580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3A9DCB-8BA8-FB72-FAD3-CCDE793B5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5260" y="0"/>
          <a:ext cx="2407063" cy="35103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27445</xdr:colOff>
      <xdr:row>19</xdr:row>
      <xdr:rowOff>15240</xdr:rowOff>
    </xdr:from>
    <xdr:to>
      <xdr:col>7</xdr:col>
      <xdr:colOff>105822</xdr:colOff>
      <xdr:row>38</xdr:row>
      <xdr:rowOff>121920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30656DA-438F-E41A-7F11-D89B26642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97365" y="3489960"/>
          <a:ext cx="2455817" cy="3581400"/>
        </a:xfrm>
        <a:prstGeom prst="rect">
          <a:avLst/>
        </a:prstGeom>
      </xdr:spPr>
    </xdr:pic>
    <xdr:clientData/>
  </xdr:twoCellAnchor>
  <xdr:twoCellAnchor editAs="oneCell">
    <xdr:from>
      <xdr:col>6</xdr:col>
      <xdr:colOff>747426</xdr:colOff>
      <xdr:row>19</xdr:row>
      <xdr:rowOff>15241</xdr:rowOff>
    </xdr:from>
    <xdr:to>
      <xdr:col>9</xdr:col>
      <xdr:colOff>784002</xdr:colOff>
      <xdr:row>38</xdr:row>
      <xdr:rowOff>60961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5C2798-3E48-BDEA-7E02-3E9D3626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02306" y="3489961"/>
          <a:ext cx="2414016" cy="3520440"/>
        </a:xfrm>
        <a:prstGeom prst="rect">
          <a:avLst/>
        </a:prstGeom>
      </xdr:spPr>
    </xdr:pic>
    <xdr:clientData/>
  </xdr:twoCellAnchor>
  <xdr:twoCellAnchor editAs="oneCell">
    <xdr:from>
      <xdr:col>9</xdr:col>
      <xdr:colOff>709326</xdr:colOff>
      <xdr:row>19</xdr:row>
      <xdr:rowOff>15240</xdr:rowOff>
    </xdr:from>
    <xdr:to>
      <xdr:col>12</xdr:col>
      <xdr:colOff>745902</xdr:colOff>
      <xdr:row>38</xdr:row>
      <xdr:rowOff>60960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DEBC5AE-1112-8E6B-ECAA-0D9423D1B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1646" y="3489960"/>
          <a:ext cx="2414016" cy="35204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586740</xdr:colOff>
      <xdr:row>0</xdr:row>
      <xdr:rowOff>0</xdr:rowOff>
    </xdr:from>
    <xdr:to>
      <xdr:col>12</xdr:col>
      <xdr:colOff>615077</xdr:colOff>
      <xdr:row>28</xdr:row>
      <xdr:rowOff>126730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964E04-6354-26A4-DFBC-F266CD6A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220" y="0"/>
          <a:ext cx="8745617" cy="52473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0</xdr:rowOff>
    </xdr:from>
    <xdr:to>
      <xdr:col>11</xdr:col>
      <xdr:colOff>645557</xdr:colOff>
      <xdr:row>25</xdr:row>
      <xdr:rowOff>158734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FD3F0A-17D8-E5EE-3A72-517F17C1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280" y="0"/>
          <a:ext cx="7884557" cy="47307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91440</xdr:colOff>
      <xdr:row>0</xdr:row>
      <xdr:rowOff>0</xdr:rowOff>
    </xdr:from>
    <xdr:to>
      <xdr:col>13</xdr:col>
      <xdr:colOff>348377</xdr:colOff>
      <xdr:row>26</xdr:row>
      <xdr:rowOff>154162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7E3B9-C6C7-BFD3-E42F-408D8F9F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8880" y="0"/>
          <a:ext cx="8181737" cy="49090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736600</xdr:colOff>
      <xdr:row>0</xdr:row>
      <xdr:rowOff>0</xdr:rowOff>
    </xdr:from>
    <xdr:to>
      <xdr:col>12</xdr:col>
      <xdr:colOff>538877</xdr:colOff>
      <xdr:row>22</xdr:row>
      <xdr:rowOff>137398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C82481-B374-1C51-F24F-CB5C87B2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4040" y="0"/>
          <a:ext cx="6934597" cy="41607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693420</xdr:colOff>
      <xdr:row>0</xdr:row>
      <xdr:rowOff>0</xdr:rowOff>
    </xdr:from>
    <xdr:to>
      <xdr:col>11</xdr:col>
      <xdr:colOff>485537</xdr:colOff>
      <xdr:row>23</xdr:row>
      <xdr:rowOff>121533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C92A75-82D1-27BB-92C4-37C52EFB7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8380" y="0"/>
          <a:ext cx="6924437" cy="4327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746759</xdr:colOff>
      <xdr:row>0</xdr:row>
      <xdr:rowOff>0</xdr:rowOff>
    </xdr:from>
    <xdr:to>
      <xdr:col>11</xdr:col>
      <xdr:colOff>378856</xdr:colOff>
      <xdr:row>20</xdr:row>
      <xdr:rowOff>181005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8A4C24-F94A-CEF2-A8DD-519EE12F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9159" y="0"/>
          <a:ext cx="4386977" cy="38386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0</xdr:row>
      <xdr:rowOff>0</xdr:rowOff>
    </xdr:from>
    <xdr:to>
      <xdr:col>13</xdr:col>
      <xdr:colOff>363855</xdr:colOff>
      <xdr:row>27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C1BB21-805C-4DD9-BC28-03B650BE3589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17" b="18590"/>
        <a:stretch/>
      </xdr:blipFill>
      <xdr:spPr bwMode="auto">
        <a:xfrm>
          <a:off x="4657725" y="0"/>
          <a:ext cx="5612130" cy="52578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6D0FD-9EDF-4D35-8022-BDEBFCBC2EA8}">
  <dimension ref="A1:I13"/>
  <sheetViews>
    <sheetView tabSelected="1" workbookViewId="0">
      <selection activeCell="G30" sqref="G30"/>
    </sheetView>
  </sheetViews>
  <sheetFormatPr baseColWidth="10" defaultRowHeight="15"/>
  <sheetData>
    <row r="1" spans="1:9">
      <c r="A1" s="42" t="s">
        <v>90</v>
      </c>
      <c r="B1" s="42"/>
      <c r="C1" s="42"/>
      <c r="D1" s="43">
        <v>2021</v>
      </c>
      <c r="E1" s="43"/>
      <c r="F1" s="44">
        <v>2022</v>
      </c>
      <c r="G1" s="44"/>
      <c r="H1" s="45">
        <v>2023</v>
      </c>
      <c r="I1" s="46"/>
    </row>
    <row r="2" spans="1:9">
      <c r="A2" s="42"/>
      <c r="B2" s="42"/>
      <c r="C2" s="42"/>
      <c r="D2" s="9" t="s">
        <v>91</v>
      </c>
      <c r="E2" s="10" t="s">
        <v>92</v>
      </c>
      <c r="F2" s="11" t="s">
        <v>91</v>
      </c>
      <c r="G2" s="12" t="s">
        <v>92</v>
      </c>
      <c r="H2" s="13" t="s">
        <v>91</v>
      </c>
      <c r="I2" s="14" t="s">
        <v>92</v>
      </c>
    </row>
    <row r="3" spans="1:9">
      <c r="A3" s="41" t="s">
        <v>93</v>
      </c>
      <c r="B3" s="41"/>
      <c r="C3" s="41"/>
      <c r="D3" s="15">
        <v>6.2</v>
      </c>
      <c r="E3" s="15">
        <v>5.9</v>
      </c>
      <c r="F3" s="16">
        <v>3.4</v>
      </c>
      <c r="G3" s="16">
        <v>2.9</v>
      </c>
      <c r="H3" s="17">
        <v>2.9</v>
      </c>
      <c r="I3" s="17">
        <v>1.7</v>
      </c>
    </row>
    <row r="4" spans="1:9">
      <c r="A4" s="41" t="s">
        <v>94</v>
      </c>
      <c r="B4" s="41"/>
      <c r="C4" s="41"/>
      <c r="D4" s="15">
        <v>5.9</v>
      </c>
      <c r="E4" s="15">
        <v>5.9</v>
      </c>
      <c r="F4" s="18">
        <v>2</v>
      </c>
      <c r="G4" s="16">
        <v>1.9</v>
      </c>
      <c r="H4" s="17">
        <v>1.4</v>
      </c>
      <c r="I4" s="17">
        <v>0.5</v>
      </c>
    </row>
    <row r="5" spans="1:9">
      <c r="A5" s="41" t="s">
        <v>95</v>
      </c>
      <c r="B5" s="41"/>
      <c r="C5" s="41"/>
      <c r="D5" s="15">
        <v>5.3</v>
      </c>
      <c r="E5" s="15">
        <v>5.3</v>
      </c>
      <c r="F5" s="16">
        <v>3.5</v>
      </c>
      <c r="G5" s="16">
        <v>3.3</v>
      </c>
      <c r="H5" s="17">
        <v>0.7</v>
      </c>
      <c r="I5" s="19">
        <v>0</v>
      </c>
    </row>
    <row r="6" spans="1:9">
      <c r="A6" s="41" t="s">
        <v>96</v>
      </c>
      <c r="B6" s="41"/>
      <c r="C6" s="41"/>
      <c r="D6" s="20">
        <v>7</v>
      </c>
      <c r="E6" s="15">
        <v>6.8</v>
      </c>
      <c r="F6" s="16">
        <v>3.9</v>
      </c>
      <c r="G6" s="16">
        <v>3.6</v>
      </c>
      <c r="H6" s="17">
        <v>1.8</v>
      </c>
      <c r="I6" s="17">
        <v>1.3</v>
      </c>
    </row>
    <row r="7" spans="1:9">
      <c r="A7" s="41" t="s">
        <v>97</v>
      </c>
      <c r="B7" s="41"/>
      <c r="C7" s="41"/>
      <c r="D7" s="15">
        <v>6.7</v>
      </c>
      <c r="E7" s="15">
        <v>6.7</v>
      </c>
      <c r="F7" s="16">
        <v>3.9</v>
      </c>
      <c r="G7" s="16">
        <v>3.4</v>
      </c>
      <c r="H7" s="19">
        <v>4</v>
      </c>
      <c r="I7" s="17">
        <v>3.4</v>
      </c>
    </row>
    <row r="8" spans="1:9">
      <c r="A8" s="41" t="s">
        <v>98</v>
      </c>
      <c r="B8" s="41"/>
      <c r="C8" s="41"/>
      <c r="D8" s="15"/>
      <c r="E8" s="15">
        <v>7.2</v>
      </c>
      <c r="F8" s="16"/>
      <c r="G8" s="16">
        <v>3.2</v>
      </c>
      <c r="H8" s="17"/>
      <c r="I8" s="17">
        <v>4.3</v>
      </c>
    </row>
    <row r="9" spans="1:9">
      <c r="A9" s="41" t="s">
        <v>99</v>
      </c>
      <c r="B9" s="41"/>
      <c r="C9" s="41"/>
      <c r="D9" s="15">
        <v>8.4</v>
      </c>
      <c r="E9" s="15">
        <v>8.1</v>
      </c>
      <c r="F9" s="18">
        <v>3</v>
      </c>
      <c r="G9" s="16">
        <v>2.7</v>
      </c>
      <c r="H9" s="17">
        <v>5.2</v>
      </c>
      <c r="I9" s="17">
        <v>4.3</v>
      </c>
    </row>
    <row r="10" spans="1:9">
      <c r="A10" s="41" t="s">
        <v>100</v>
      </c>
      <c r="B10" s="41"/>
      <c r="C10" s="41"/>
      <c r="D10" s="15"/>
      <c r="E10" s="15">
        <v>6.7</v>
      </c>
      <c r="F10" s="16"/>
      <c r="G10" s="16">
        <v>0.2</v>
      </c>
      <c r="H10" s="17"/>
      <c r="I10" s="17">
        <v>0.1</v>
      </c>
    </row>
    <row r="11" spans="1:9">
      <c r="A11" s="41" t="s">
        <v>101</v>
      </c>
      <c r="B11" s="41"/>
      <c r="C11" s="41"/>
      <c r="D11" s="15">
        <v>4.5</v>
      </c>
      <c r="E11" s="15">
        <v>3.7</v>
      </c>
      <c r="F11" s="16">
        <v>5.3</v>
      </c>
      <c r="G11" s="16">
        <v>5.7</v>
      </c>
      <c r="H11" s="17">
        <v>3.2</v>
      </c>
      <c r="I11" s="17">
        <v>3.5</v>
      </c>
    </row>
    <row r="12" spans="1:9">
      <c r="A12" s="41" t="s">
        <v>102</v>
      </c>
      <c r="B12" s="41"/>
      <c r="C12" s="41"/>
      <c r="D12" s="15"/>
      <c r="E12" s="15">
        <v>7.9</v>
      </c>
      <c r="F12" s="16"/>
      <c r="G12" s="16">
        <v>6.1</v>
      </c>
      <c r="H12" s="17"/>
      <c r="I12" s="17">
        <v>5.5</v>
      </c>
    </row>
    <row r="13" spans="1:9">
      <c r="A13" s="41" t="s">
        <v>103</v>
      </c>
      <c r="B13" s="41"/>
      <c r="C13" s="41"/>
      <c r="D13" s="15">
        <v>4.7</v>
      </c>
      <c r="E13" s="15">
        <v>4.3</v>
      </c>
      <c r="F13" s="16">
        <v>3.8</v>
      </c>
      <c r="G13" s="16">
        <v>3.4</v>
      </c>
      <c r="H13" s="17">
        <v>3.8</v>
      </c>
      <c r="I13" s="17">
        <v>3.6</v>
      </c>
    </row>
  </sheetData>
  <mergeCells count="15">
    <mergeCell ref="A4:C4"/>
    <mergeCell ref="A1:C2"/>
    <mergeCell ref="D1:E1"/>
    <mergeCell ref="F1:G1"/>
    <mergeCell ref="H1:I1"/>
    <mergeCell ref="A3:C3"/>
    <mergeCell ref="A11:C11"/>
    <mergeCell ref="A12:C12"/>
    <mergeCell ref="A13:C13"/>
    <mergeCell ref="A5:C5"/>
    <mergeCell ref="A6:C6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6B18-3510-46FD-879D-20082E411873}">
  <dimension ref="A1:E14"/>
  <sheetViews>
    <sheetView workbookViewId="0">
      <selection activeCell="I8" sqref="I8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11</v>
      </c>
      <c r="B2" s="3">
        <v>76315</v>
      </c>
      <c r="C2" s="3">
        <v>76315</v>
      </c>
      <c r="D2" s="3">
        <v>88574</v>
      </c>
      <c r="E2" s="3">
        <v>86247.6</v>
      </c>
    </row>
    <row r="3" spans="1:5">
      <c r="A3" t="s">
        <v>12</v>
      </c>
      <c r="B3" s="3">
        <v>15963.1</v>
      </c>
      <c r="C3" s="3">
        <v>15963.1</v>
      </c>
      <c r="D3" s="3">
        <v>11761.1</v>
      </c>
      <c r="E3" s="3">
        <v>12775.1</v>
      </c>
    </row>
    <row r="4" spans="1:5">
      <c r="A4" t="s">
        <v>13</v>
      </c>
      <c r="B4" s="3">
        <v>2451.5</v>
      </c>
      <c r="C4" s="3">
        <v>2451.5</v>
      </c>
      <c r="D4" s="3">
        <v>4591.3</v>
      </c>
      <c r="E4" s="3">
        <v>3096.7</v>
      </c>
    </row>
    <row r="5" spans="1:5">
      <c r="A5" t="s">
        <v>14</v>
      </c>
      <c r="B5">
        <v>695</v>
      </c>
      <c r="C5">
        <v>713.8</v>
      </c>
      <c r="D5">
        <v>918.7</v>
      </c>
      <c r="E5">
        <v>850.6</v>
      </c>
    </row>
    <row r="6" spans="1:5">
      <c r="A6" t="s">
        <v>15</v>
      </c>
      <c r="B6">
        <v>225.8</v>
      </c>
      <c r="C6">
        <v>232.4</v>
      </c>
      <c r="D6">
        <v>55.8</v>
      </c>
      <c r="E6">
        <v>83.9</v>
      </c>
    </row>
    <row r="7" spans="1:5">
      <c r="A7" t="s">
        <v>16</v>
      </c>
      <c r="B7" s="3">
        <v>6235.3</v>
      </c>
      <c r="C7" s="3">
        <v>12836.2</v>
      </c>
      <c r="D7">
        <v>0</v>
      </c>
      <c r="E7" s="3">
        <v>8477.9</v>
      </c>
    </row>
    <row r="8" spans="1:5">
      <c r="A8" t="s">
        <v>17</v>
      </c>
      <c r="B8" s="3">
        <v>3686.4</v>
      </c>
      <c r="C8" s="3">
        <v>3686.3</v>
      </c>
      <c r="D8" s="3">
        <v>2749.2</v>
      </c>
      <c r="E8" s="3">
        <v>3043.1</v>
      </c>
    </row>
    <row r="9" spans="1:5">
      <c r="A9" t="s">
        <v>18</v>
      </c>
      <c r="B9">
        <v>449</v>
      </c>
      <c r="C9">
        <v>454.4</v>
      </c>
      <c r="D9">
        <v>488.6</v>
      </c>
      <c r="E9">
        <v>515.4</v>
      </c>
    </row>
    <row r="10" spans="1:5">
      <c r="A10" t="s">
        <v>19</v>
      </c>
      <c r="B10">
        <v>192.5</v>
      </c>
      <c r="C10">
        <v>192.4</v>
      </c>
      <c r="D10">
        <v>233.7</v>
      </c>
      <c r="E10">
        <v>217.8</v>
      </c>
    </row>
    <row r="11" spans="1:5">
      <c r="A11" t="s">
        <v>2</v>
      </c>
      <c r="B11">
        <v>14.1</v>
      </c>
      <c r="C11">
        <v>92.9</v>
      </c>
      <c r="D11">
        <v>6.2</v>
      </c>
      <c r="E11">
        <v>13.4</v>
      </c>
    </row>
    <row r="12" spans="1:5">
      <c r="A12" t="s">
        <v>20</v>
      </c>
      <c r="B12">
        <v>1.8</v>
      </c>
      <c r="C12">
        <v>1.8</v>
      </c>
      <c r="D12">
        <v>64.900000000000006</v>
      </c>
      <c r="E12">
        <v>122.2</v>
      </c>
    </row>
    <row r="13" spans="1:5">
      <c r="A13" t="s">
        <v>21</v>
      </c>
      <c r="B13">
        <v>0</v>
      </c>
      <c r="C13">
        <v>0</v>
      </c>
      <c r="D13">
        <v>59.1</v>
      </c>
      <c r="E13">
        <v>0</v>
      </c>
    </row>
    <row r="14" spans="1:5">
      <c r="A14" t="s">
        <v>22</v>
      </c>
      <c r="B14" s="3">
        <f>SUM(B9:B13)+B6+B5</f>
        <v>1578.2</v>
      </c>
      <c r="C14" s="3">
        <f t="shared" ref="C14:E14" si="0">SUM(C9:C13)+C6+C5</f>
        <v>1687.6999999999998</v>
      </c>
      <c r="D14" s="3">
        <f t="shared" si="0"/>
        <v>1827</v>
      </c>
      <c r="E14" s="3">
        <f t="shared" si="0"/>
        <v>1803.3000000000002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563A7-7678-49EC-841A-3645935F58CC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2C25-0E5A-4C5E-90D4-073C61E25E1B}">
  <dimension ref="A1:B4"/>
  <sheetViews>
    <sheetView workbookViewId="0">
      <selection activeCell="B5" sqref="B5"/>
    </sheetView>
  </sheetViews>
  <sheetFormatPr baseColWidth="10" defaultRowHeight="15"/>
  <sheetData>
    <row r="1" spans="1:2">
      <c r="A1" t="s">
        <v>5</v>
      </c>
      <c r="B1" t="s">
        <v>9</v>
      </c>
    </row>
    <row r="2" spans="1:2">
      <c r="A2" t="s">
        <v>88</v>
      </c>
      <c r="B2">
        <v>78985.899999999994</v>
      </c>
    </row>
    <row r="3" spans="1:2">
      <c r="A3" t="s">
        <v>89</v>
      </c>
      <c r="B3">
        <v>20316.099999999999</v>
      </c>
    </row>
    <row r="4" spans="1:2">
      <c r="A4" t="s">
        <v>4</v>
      </c>
      <c r="B4">
        <v>16141.7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"/>
  <sheetViews>
    <sheetView workbookViewId="0">
      <selection activeCell="B11" sqref="B11"/>
    </sheetView>
  </sheetViews>
  <sheetFormatPr baseColWidth="10" defaultColWidth="9.140625" defaultRowHeight="15"/>
  <cols>
    <col min="1" max="1" width="19.28515625" customWidth="1"/>
  </cols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s="1" t="s">
        <v>0</v>
      </c>
      <c r="B2">
        <v>9717.6</v>
      </c>
      <c r="C2">
        <v>11234</v>
      </c>
      <c r="D2">
        <v>10723</v>
      </c>
      <c r="E2">
        <v>10702.4</v>
      </c>
    </row>
    <row r="3" spans="1:5" ht="16.149999999999999" customHeight="1">
      <c r="A3" s="1" t="s">
        <v>1</v>
      </c>
      <c r="B3">
        <v>38257</v>
      </c>
      <c r="C3">
        <v>38158</v>
      </c>
      <c r="D3">
        <v>36995.4</v>
      </c>
      <c r="E3">
        <v>39760.300000000003</v>
      </c>
    </row>
    <row r="4" spans="1:5" ht="30">
      <c r="A4" s="1" t="s">
        <v>2</v>
      </c>
      <c r="B4">
        <v>24209.599999999999</v>
      </c>
      <c r="C4">
        <v>27610</v>
      </c>
      <c r="D4">
        <v>27290</v>
      </c>
      <c r="E4">
        <v>28523.200000000001</v>
      </c>
    </row>
    <row r="5" spans="1:5" ht="30">
      <c r="A5" s="1" t="s">
        <v>3</v>
      </c>
      <c r="B5">
        <v>14184.4</v>
      </c>
      <c r="C5">
        <v>14843.3</v>
      </c>
      <c r="D5">
        <v>13815.2</v>
      </c>
      <c r="E5">
        <v>15925</v>
      </c>
    </row>
    <row r="6" spans="1:5">
      <c r="A6" s="1" t="s">
        <v>4</v>
      </c>
      <c r="B6">
        <v>15312</v>
      </c>
      <c r="C6">
        <v>15312</v>
      </c>
      <c r="D6">
        <v>15139.4</v>
      </c>
      <c r="E6">
        <v>16141.7</v>
      </c>
    </row>
    <row r="7" spans="1:5" ht="30">
      <c r="A7" s="2" t="s">
        <v>10</v>
      </c>
      <c r="B7">
        <v>4548.8999999999996</v>
      </c>
      <c r="C7">
        <v>5782.5</v>
      </c>
      <c r="D7">
        <v>4630.1000000000004</v>
      </c>
      <c r="E7">
        <v>4391.1000000000004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8E980-FAFF-4685-8A2A-12B2543047AF}">
  <dimension ref="A1:E14"/>
  <sheetViews>
    <sheetView workbookViewId="0">
      <selection activeCell="C22" sqref="C22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58</v>
      </c>
      <c r="B2">
        <v>24348</v>
      </c>
      <c r="C2">
        <v>24244.2</v>
      </c>
      <c r="D2">
        <v>23572.1</v>
      </c>
      <c r="E2">
        <v>26944.400000000001</v>
      </c>
    </row>
    <row r="3" spans="1:5">
      <c r="A3" t="s">
        <v>59</v>
      </c>
      <c r="B3">
        <v>15312</v>
      </c>
      <c r="C3">
        <v>15312</v>
      </c>
      <c r="D3">
        <v>15139.5</v>
      </c>
      <c r="E3">
        <v>16141.7</v>
      </c>
    </row>
    <row r="4" spans="1:5">
      <c r="A4" t="s">
        <v>60</v>
      </c>
      <c r="B4">
        <v>13662.7</v>
      </c>
      <c r="C4">
        <v>12607.4</v>
      </c>
      <c r="D4">
        <v>12256.7</v>
      </c>
      <c r="E4">
        <v>15603</v>
      </c>
    </row>
    <row r="5" spans="1:5">
      <c r="A5" t="s">
        <v>61</v>
      </c>
      <c r="B5">
        <v>10600</v>
      </c>
      <c r="C5">
        <v>10341.5</v>
      </c>
      <c r="D5">
        <v>10143.1</v>
      </c>
      <c r="E5">
        <v>11928</v>
      </c>
    </row>
    <row r="6" spans="1:5">
      <c r="A6" t="s">
        <v>62</v>
      </c>
      <c r="B6">
        <v>12720.4</v>
      </c>
      <c r="C6">
        <v>11623.6</v>
      </c>
      <c r="D6">
        <v>10805.2</v>
      </c>
      <c r="E6">
        <v>10754.1</v>
      </c>
    </row>
    <row r="7" spans="1:5">
      <c r="A7" t="s">
        <v>63</v>
      </c>
      <c r="B7">
        <v>9265.5</v>
      </c>
      <c r="C7">
        <v>9651.2999999999993</v>
      </c>
      <c r="D7">
        <v>9607.5</v>
      </c>
      <c r="E7">
        <v>10638.7</v>
      </c>
    </row>
    <row r="8" spans="1:5">
      <c r="A8" t="s">
        <v>64</v>
      </c>
      <c r="B8">
        <v>7491.2</v>
      </c>
      <c r="C8">
        <v>14465.7</v>
      </c>
      <c r="D8">
        <v>13250.8</v>
      </c>
      <c r="E8">
        <v>8152</v>
      </c>
    </row>
    <row r="9" spans="1:5">
      <c r="A9" t="s">
        <v>65</v>
      </c>
      <c r="B9">
        <v>6973</v>
      </c>
      <c r="C9">
        <v>6654</v>
      </c>
      <c r="D9">
        <v>6367.5</v>
      </c>
      <c r="E9">
        <v>7964.3</v>
      </c>
    </row>
    <row r="10" spans="1:5">
      <c r="A10" t="s">
        <v>66</v>
      </c>
      <c r="B10">
        <v>2186.8000000000002</v>
      </c>
      <c r="C10">
        <v>2351.8000000000002</v>
      </c>
      <c r="D10">
        <v>2340.1999999999998</v>
      </c>
      <c r="E10">
        <v>2012.2</v>
      </c>
    </row>
    <row r="11" spans="1:5">
      <c r="A11" t="s">
        <v>67</v>
      </c>
      <c r="B11">
        <v>1892.7</v>
      </c>
      <c r="C11">
        <v>1741.7</v>
      </c>
      <c r="D11">
        <v>1575.6</v>
      </c>
      <c r="E11">
        <v>1982.8</v>
      </c>
    </row>
    <row r="12" spans="1:5">
      <c r="A12" t="s">
        <v>68</v>
      </c>
      <c r="B12">
        <v>447.2</v>
      </c>
      <c r="C12">
        <v>2598.4</v>
      </c>
      <c r="D12">
        <v>2312.6</v>
      </c>
      <c r="E12">
        <v>1786.2</v>
      </c>
    </row>
    <row r="13" spans="1:5">
      <c r="A13" t="s">
        <v>69</v>
      </c>
      <c r="B13">
        <v>1330</v>
      </c>
      <c r="C13">
        <v>1348.2</v>
      </c>
      <c r="D13">
        <v>1222.3</v>
      </c>
      <c r="E13">
        <v>1536.3</v>
      </c>
    </row>
    <row r="14" spans="1:5">
      <c r="A14" t="s">
        <v>70</v>
      </c>
      <c r="B14">
        <f>SUM(B10:B13)</f>
        <v>5856.7</v>
      </c>
      <c r="C14">
        <f t="shared" ref="C14:E14" si="0">SUM(C10:C13)</f>
        <v>8040.0999999999995</v>
      </c>
      <c r="D14">
        <f t="shared" si="0"/>
        <v>7450.7</v>
      </c>
      <c r="E14">
        <f t="shared" si="0"/>
        <v>7317.5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01180-14D3-44DE-8D0C-890FBFB5A7CB}">
  <dimension ref="A1:E9"/>
  <sheetViews>
    <sheetView workbookViewId="0">
      <selection activeCell="H24" sqref="H24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s="4" t="s">
        <v>23</v>
      </c>
      <c r="B2" s="5">
        <v>60477.2</v>
      </c>
      <c r="C2" s="5">
        <v>68012.399999999994</v>
      </c>
      <c r="D2" s="5">
        <v>65735</v>
      </c>
      <c r="E2" s="5">
        <v>68195.8</v>
      </c>
    </row>
    <row r="3" spans="1:5">
      <c r="A3" s="4" t="s">
        <v>24</v>
      </c>
      <c r="B3" s="5">
        <v>25816</v>
      </c>
      <c r="C3" s="5">
        <v>25527.599999999999</v>
      </c>
      <c r="D3" s="5">
        <v>24727.4</v>
      </c>
      <c r="E3" s="5">
        <v>29684.6</v>
      </c>
    </row>
    <row r="4" spans="1:5">
      <c r="A4" s="4" t="s">
        <v>25</v>
      </c>
      <c r="B4" s="5">
        <v>1281.7</v>
      </c>
      <c r="C4" s="5">
        <v>1333.3</v>
      </c>
      <c r="D4" s="5">
        <v>1235.4000000000001</v>
      </c>
      <c r="E4" s="5">
        <v>1594.2</v>
      </c>
    </row>
    <row r="5" spans="1:5">
      <c r="A5" s="4" t="s">
        <v>26</v>
      </c>
      <c r="B5" s="5">
        <v>15963.1</v>
      </c>
      <c r="C5" s="5">
        <v>8684.2000000000007</v>
      </c>
      <c r="D5" s="5">
        <v>8311.4</v>
      </c>
      <c r="E5" s="5">
        <v>12775.1</v>
      </c>
    </row>
    <row r="6" spans="1:5">
      <c r="A6" s="4" t="s">
        <v>27</v>
      </c>
      <c r="B6" s="5">
        <v>2451.5</v>
      </c>
      <c r="C6" s="5">
        <v>9069</v>
      </c>
      <c r="D6" s="5">
        <v>8329.6</v>
      </c>
      <c r="E6" s="5">
        <v>3096.7</v>
      </c>
    </row>
    <row r="7" spans="1:5">
      <c r="A7" s="4" t="s">
        <v>28</v>
      </c>
      <c r="B7" s="5">
        <v>225.8</v>
      </c>
      <c r="C7" s="5">
        <v>229.2</v>
      </c>
      <c r="D7" s="5">
        <v>203.5</v>
      </c>
      <c r="E7" s="5">
        <v>83.9</v>
      </c>
    </row>
    <row r="8" spans="1:5">
      <c r="A8" s="4" t="s">
        <v>29</v>
      </c>
      <c r="B8" s="6">
        <v>14.2</v>
      </c>
      <c r="C8" s="6">
        <v>84.1</v>
      </c>
      <c r="D8" s="6">
        <v>50.8</v>
      </c>
      <c r="E8" s="6">
        <v>13.4</v>
      </c>
    </row>
    <row r="9" spans="1:5">
      <c r="A9" s="4" t="s">
        <v>22</v>
      </c>
      <c r="B9" s="7">
        <f>B4+B6+B7+B8</f>
        <v>3973.2</v>
      </c>
      <c r="C9" s="7">
        <f t="shared" ref="C9:E9" si="0">C4+C6+C7+C8</f>
        <v>10715.6</v>
      </c>
      <c r="D9" s="7">
        <f t="shared" si="0"/>
        <v>9819.2999999999993</v>
      </c>
      <c r="E9" s="7">
        <f t="shared" si="0"/>
        <v>4788.1999999999989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92DED-5845-46F2-98B1-858BC1C78C37}">
  <dimension ref="A1:B9"/>
  <sheetViews>
    <sheetView workbookViewId="0">
      <selection activeCell="L28" sqref="L28"/>
    </sheetView>
  </sheetViews>
  <sheetFormatPr baseColWidth="10" defaultRowHeight="15"/>
  <sheetData>
    <row r="1" spans="1:2">
      <c r="A1" t="s">
        <v>5</v>
      </c>
      <c r="B1" t="s">
        <v>9</v>
      </c>
    </row>
    <row r="2" spans="1:2">
      <c r="A2" t="s">
        <v>23</v>
      </c>
      <c r="B2">
        <v>68195.8</v>
      </c>
    </row>
    <row r="3" spans="1:2">
      <c r="A3" t="s">
        <v>24</v>
      </c>
      <c r="B3">
        <v>29684.6</v>
      </c>
    </row>
    <row r="4" spans="1:2">
      <c r="A4" t="s">
        <v>25</v>
      </c>
      <c r="B4">
        <v>1594.2</v>
      </c>
    </row>
    <row r="5" spans="1:2">
      <c r="A5" t="s">
        <v>26</v>
      </c>
      <c r="B5">
        <v>12775.1</v>
      </c>
    </row>
    <row r="6" spans="1:2">
      <c r="A6" t="s">
        <v>27</v>
      </c>
      <c r="B6">
        <v>3096.7</v>
      </c>
    </row>
    <row r="7" spans="1:2">
      <c r="A7" t="s">
        <v>28</v>
      </c>
      <c r="B7">
        <v>83.9</v>
      </c>
    </row>
    <row r="8" spans="1:2">
      <c r="A8" t="s">
        <v>29</v>
      </c>
      <c r="B8">
        <v>13.4</v>
      </c>
    </row>
    <row r="9" spans="1:2">
      <c r="A9" t="s">
        <v>22</v>
      </c>
      <c r="B9">
        <f>B4+B6+B7+B8</f>
        <v>4788.1999999999989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B777-2054-4FA3-B9B0-3AD963857FAC}">
  <dimension ref="A1:E5"/>
  <sheetViews>
    <sheetView workbookViewId="0">
      <selection activeCell="E37" sqref="E37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54</v>
      </c>
      <c r="B2">
        <v>34680.800000000003</v>
      </c>
      <c r="C2">
        <v>34858.800000000003</v>
      </c>
      <c r="D2">
        <v>33421.1</v>
      </c>
      <c r="E2">
        <v>40114</v>
      </c>
    </row>
    <row r="3" spans="1:5">
      <c r="A3" t="s">
        <v>55</v>
      </c>
      <c r="B3">
        <v>15312</v>
      </c>
      <c r="C3">
        <v>15312</v>
      </c>
      <c r="D3">
        <v>15139.4</v>
      </c>
      <c r="E3">
        <v>16141.7</v>
      </c>
    </row>
    <row r="4" spans="1:5">
      <c r="A4" t="s">
        <v>56</v>
      </c>
      <c r="B4">
        <v>45235.100000000006</v>
      </c>
      <c r="C4">
        <v>47932.7</v>
      </c>
      <c r="D4">
        <v>45582.3</v>
      </c>
      <c r="E4">
        <v>47482.9</v>
      </c>
    </row>
    <row r="5" spans="1:5">
      <c r="A5" t="s">
        <v>57</v>
      </c>
      <c r="B5">
        <v>11001.600000000002</v>
      </c>
      <c r="C5">
        <v>14836.3</v>
      </c>
      <c r="D5">
        <v>14450.300000000001</v>
      </c>
      <c r="E5">
        <v>11705.1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CA64A-9852-4E01-BE7F-67E2EB85DB79}">
  <dimension ref="A1:G24"/>
  <sheetViews>
    <sheetView workbookViewId="0">
      <selection sqref="A1:G24"/>
    </sheetView>
  </sheetViews>
  <sheetFormatPr baseColWidth="10" defaultRowHeight="15"/>
  <cols>
    <col min="2" max="2" width="16.42578125" customWidth="1"/>
    <col min="3" max="3" width="14.7109375" customWidth="1"/>
    <col min="4" max="4" width="15.140625" customWidth="1"/>
    <col min="5" max="5" width="12.7109375" customWidth="1"/>
  </cols>
  <sheetData>
    <row r="1" spans="1:7" ht="15.75">
      <c r="A1" s="49" t="s">
        <v>117</v>
      </c>
      <c r="B1" s="32" t="s">
        <v>105</v>
      </c>
      <c r="C1" s="32" t="s">
        <v>106</v>
      </c>
      <c r="D1" s="32" t="s">
        <v>107</v>
      </c>
      <c r="E1" s="32" t="s">
        <v>108</v>
      </c>
      <c r="F1" s="32" t="s">
        <v>118</v>
      </c>
      <c r="G1" s="33" t="s">
        <v>119</v>
      </c>
    </row>
    <row r="2" spans="1:7" ht="31.5">
      <c r="A2" s="49"/>
      <c r="B2" s="34" t="s">
        <v>6</v>
      </c>
      <c r="C2" s="34" t="s">
        <v>7</v>
      </c>
      <c r="D2" s="34" t="s">
        <v>8</v>
      </c>
      <c r="E2" s="34" t="s">
        <v>9</v>
      </c>
      <c r="F2" s="34" t="s">
        <v>120</v>
      </c>
      <c r="G2" s="35" t="s">
        <v>121</v>
      </c>
    </row>
    <row r="3" spans="1:7">
      <c r="A3" s="22"/>
      <c r="B3" s="36"/>
      <c r="C3" s="36"/>
      <c r="D3" s="36"/>
      <c r="E3" s="36"/>
      <c r="F3" s="36"/>
      <c r="G3" s="36"/>
    </row>
    <row r="4" spans="1:7">
      <c r="A4" s="37" t="s">
        <v>122</v>
      </c>
      <c r="B4" s="38">
        <v>106229.5</v>
      </c>
      <c r="C4" s="38">
        <v>112939.8</v>
      </c>
      <c r="D4" s="38">
        <v>108593.1</v>
      </c>
      <c r="E4" s="38">
        <v>115443.7</v>
      </c>
      <c r="F4" s="38">
        <v>2503.9</v>
      </c>
      <c r="G4" s="38">
        <v>6850.6</v>
      </c>
    </row>
    <row r="5" spans="1:7">
      <c r="A5" s="27"/>
      <c r="B5" s="28"/>
      <c r="C5" s="28"/>
      <c r="D5" s="28"/>
      <c r="E5" s="28"/>
      <c r="F5" s="28"/>
      <c r="G5" s="28"/>
    </row>
    <row r="6" spans="1:7">
      <c r="A6" s="39" t="s">
        <v>123</v>
      </c>
      <c r="B6" s="40">
        <v>205</v>
      </c>
      <c r="C6" s="40">
        <v>208.1</v>
      </c>
      <c r="D6" s="40">
        <v>203.4</v>
      </c>
      <c r="E6" s="40">
        <v>205</v>
      </c>
      <c r="F6" s="40">
        <f>+E6-C6</f>
        <v>-3.0999999999999943</v>
      </c>
      <c r="G6" s="40">
        <f t="shared" ref="G6:G24" si="0">+E6-D6</f>
        <v>1.5999999999999943</v>
      </c>
    </row>
    <row r="7" spans="1:7">
      <c r="A7" s="39" t="s">
        <v>124</v>
      </c>
      <c r="B7" s="40">
        <v>610.6</v>
      </c>
      <c r="C7" s="40">
        <v>658.1</v>
      </c>
      <c r="D7" s="40">
        <v>653.70000000000005</v>
      </c>
      <c r="E7" s="40">
        <v>739.8</v>
      </c>
      <c r="F7" s="40">
        <f t="shared" ref="F7:F24" si="1">+E7-C7</f>
        <v>81.699999999999932</v>
      </c>
      <c r="G7" s="40">
        <f t="shared" si="0"/>
        <v>86.099999999999909</v>
      </c>
    </row>
    <row r="8" spans="1:7">
      <c r="A8" s="39" t="s">
        <v>125</v>
      </c>
      <c r="B8" s="40">
        <v>6480.5</v>
      </c>
      <c r="C8" s="40">
        <v>6067.8</v>
      </c>
      <c r="D8" s="40">
        <v>5894.8</v>
      </c>
      <c r="E8" s="40">
        <v>7383.5</v>
      </c>
      <c r="F8" s="40">
        <f t="shared" si="1"/>
        <v>1315.6999999999998</v>
      </c>
      <c r="G8" s="40">
        <f t="shared" si="0"/>
        <v>1488.6999999999998</v>
      </c>
    </row>
    <row r="9" spans="1:7">
      <c r="A9" s="39" t="s">
        <v>126</v>
      </c>
      <c r="B9" s="40">
        <v>3158.6</v>
      </c>
      <c r="C9" s="40">
        <v>3424.1</v>
      </c>
      <c r="D9" s="40">
        <v>3420.8</v>
      </c>
      <c r="E9" s="40">
        <v>3222.3</v>
      </c>
      <c r="F9" s="40">
        <f t="shared" si="1"/>
        <v>-201.79999999999973</v>
      </c>
      <c r="G9" s="40">
        <f t="shared" si="0"/>
        <v>-198.5</v>
      </c>
    </row>
    <row r="10" spans="1:7">
      <c r="A10" s="39" t="s">
        <v>127</v>
      </c>
      <c r="B10" s="40">
        <v>386.7</v>
      </c>
      <c r="C10" s="40">
        <v>345.4</v>
      </c>
      <c r="D10" s="40">
        <v>340.5</v>
      </c>
      <c r="E10" s="40">
        <v>397</v>
      </c>
      <c r="F10" s="40">
        <f t="shared" si="1"/>
        <v>51.600000000000023</v>
      </c>
      <c r="G10" s="40">
        <f t="shared" si="0"/>
        <v>56.5</v>
      </c>
    </row>
    <row r="11" spans="1:7">
      <c r="A11" s="39" t="s">
        <v>58</v>
      </c>
      <c r="B11" s="40">
        <v>20608.400000000001</v>
      </c>
      <c r="C11" s="40">
        <v>20182.8</v>
      </c>
      <c r="D11" s="40">
        <v>19845.7</v>
      </c>
      <c r="E11" s="40">
        <v>22254.400000000001</v>
      </c>
      <c r="F11" s="40">
        <f t="shared" si="1"/>
        <v>2071.6000000000022</v>
      </c>
      <c r="G11" s="40">
        <f t="shared" si="0"/>
        <v>2408.7000000000007</v>
      </c>
    </row>
    <row r="12" spans="1:7">
      <c r="A12" s="39" t="s">
        <v>128</v>
      </c>
      <c r="B12" s="40">
        <v>12743.7</v>
      </c>
      <c r="C12" s="40">
        <v>11647.8</v>
      </c>
      <c r="D12" s="40">
        <v>10858.1</v>
      </c>
      <c r="E12" s="40">
        <v>12053.4</v>
      </c>
      <c r="F12" s="40">
        <f t="shared" si="1"/>
        <v>405.60000000000036</v>
      </c>
      <c r="G12" s="40">
        <f t="shared" si="0"/>
        <v>1195.2999999999993</v>
      </c>
    </row>
    <row r="13" spans="1:7">
      <c r="A13" s="39" t="s">
        <v>129</v>
      </c>
      <c r="B13" s="40">
        <v>976</v>
      </c>
      <c r="C13" s="40">
        <v>995.3</v>
      </c>
      <c r="D13" s="40">
        <v>960</v>
      </c>
      <c r="E13" s="40">
        <v>1073.5999999999999</v>
      </c>
      <c r="F13" s="40">
        <f t="shared" si="1"/>
        <v>78.299999999999955</v>
      </c>
      <c r="G13" s="40">
        <f t="shared" si="0"/>
        <v>113.59999999999991</v>
      </c>
    </row>
    <row r="14" spans="1:7">
      <c r="A14" s="39" t="s">
        <v>130</v>
      </c>
      <c r="B14" s="40">
        <v>508.2</v>
      </c>
      <c r="C14" s="40">
        <v>800.8</v>
      </c>
      <c r="D14" s="40">
        <v>771.1</v>
      </c>
      <c r="E14" s="40">
        <v>497</v>
      </c>
      <c r="F14" s="40">
        <f t="shared" si="1"/>
        <v>-303.79999999999995</v>
      </c>
      <c r="G14" s="40">
        <f t="shared" si="0"/>
        <v>-274.10000000000002</v>
      </c>
    </row>
    <row r="15" spans="1:7">
      <c r="A15" s="39" t="s">
        <v>131</v>
      </c>
      <c r="B15" s="40">
        <v>1454.1</v>
      </c>
      <c r="C15" s="40">
        <v>1722</v>
      </c>
      <c r="D15" s="40">
        <v>1640.6</v>
      </c>
      <c r="E15" s="40">
        <v>1514.2</v>
      </c>
      <c r="F15" s="40">
        <f t="shared" si="1"/>
        <v>-207.79999999999995</v>
      </c>
      <c r="G15" s="40">
        <f t="shared" si="0"/>
        <v>-126.39999999999986</v>
      </c>
    </row>
    <row r="16" spans="1:7">
      <c r="A16" s="39" t="s">
        <v>132</v>
      </c>
      <c r="B16" s="40">
        <v>5402.5</v>
      </c>
      <c r="C16" s="40">
        <v>10034.299999999999</v>
      </c>
      <c r="D16" s="40">
        <v>8983.7000000000007</v>
      </c>
      <c r="E16" s="40">
        <v>5791.6</v>
      </c>
      <c r="F16" s="40">
        <f t="shared" si="1"/>
        <v>-4242.6999999999989</v>
      </c>
      <c r="G16" s="40">
        <f t="shared" si="0"/>
        <v>-3192.1000000000004</v>
      </c>
    </row>
    <row r="17" spans="1:7">
      <c r="A17" s="39" t="s">
        <v>133</v>
      </c>
      <c r="B17" s="40">
        <v>92.3</v>
      </c>
      <c r="C17" s="40">
        <v>2885.4</v>
      </c>
      <c r="D17" s="40">
        <v>2864.7</v>
      </c>
      <c r="E17" s="40">
        <v>92.7</v>
      </c>
      <c r="F17" s="40">
        <f t="shared" si="1"/>
        <v>-2792.7000000000003</v>
      </c>
      <c r="G17" s="40">
        <f t="shared" si="0"/>
        <v>-2772</v>
      </c>
    </row>
    <row r="18" spans="1:7">
      <c r="A18" s="39" t="s">
        <v>134</v>
      </c>
      <c r="B18" s="40">
        <v>576</v>
      </c>
      <c r="C18" s="40">
        <v>630</v>
      </c>
      <c r="D18" s="40">
        <v>555.4</v>
      </c>
      <c r="E18" s="40">
        <v>672.7</v>
      </c>
      <c r="F18" s="40">
        <f t="shared" si="1"/>
        <v>42.700000000000045</v>
      </c>
      <c r="G18" s="40">
        <f t="shared" si="0"/>
        <v>117.30000000000007</v>
      </c>
    </row>
    <row r="19" spans="1:7">
      <c r="A19" s="39" t="s">
        <v>135</v>
      </c>
      <c r="B19" s="40">
        <v>1317.3</v>
      </c>
      <c r="C19" s="40">
        <v>1368.4</v>
      </c>
      <c r="D19" s="40">
        <v>1277.8</v>
      </c>
      <c r="E19" s="40">
        <v>1432.8</v>
      </c>
      <c r="F19" s="40">
        <f t="shared" si="1"/>
        <v>64.399999999999864</v>
      </c>
      <c r="G19" s="40">
        <f t="shared" si="0"/>
        <v>155</v>
      </c>
    </row>
    <row r="20" spans="1:7">
      <c r="A20" s="39" t="s">
        <v>136</v>
      </c>
      <c r="B20" s="40">
        <v>260.2</v>
      </c>
      <c r="C20" s="40">
        <v>190.4</v>
      </c>
      <c r="D20" s="40">
        <v>177.3</v>
      </c>
      <c r="E20" s="40">
        <v>277.60000000000002</v>
      </c>
      <c r="F20" s="40">
        <f t="shared" si="1"/>
        <v>87.200000000000017</v>
      </c>
      <c r="G20" s="40">
        <f t="shared" si="0"/>
        <v>100.30000000000001</v>
      </c>
    </row>
    <row r="21" spans="1:7">
      <c r="A21" s="39" t="s">
        <v>54</v>
      </c>
      <c r="B21" s="40">
        <v>34680.800000000003</v>
      </c>
      <c r="C21" s="40">
        <v>34858.800000000003</v>
      </c>
      <c r="D21" s="40">
        <v>33421.1</v>
      </c>
      <c r="E21" s="40">
        <v>40114</v>
      </c>
      <c r="F21" s="40">
        <f t="shared" si="1"/>
        <v>5255.1999999999971</v>
      </c>
      <c r="G21" s="40">
        <f t="shared" si="0"/>
        <v>6692.9000000000015</v>
      </c>
    </row>
    <row r="22" spans="1:7">
      <c r="A22" s="39" t="s">
        <v>137</v>
      </c>
      <c r="B22" s="40">
        <v>1306.5999999999999</v>
      </c>
      <c r="C22" s="40">
        <v>1446.6</v>
      </c>
      <c r="D22" s="40">
        <v>1428.1</v>
      </c>
      <c r="E22" s="40">
        <v>1428.1</v>
      </c>
      <c r="F22" s="40">
        <f t="shared" si="1"/>
        <v>-18.5</v>
      </c>
      <c r="G22" s="40">
        <f t="shared" si="0"/>
        <v>0</v>
      </c>
    </row>
    <row r="23" spans="1:7">
      <c r="A23" s="39" t="s">
        <v>55</v>
      </c>
      <c r="B23" s="40">
        <v>15312</v>
      </c>
      <c r="C23" s="40">
        <v>15312</v>
      </c>
      <c r="D23" s="40">
        <v>15139.4</v>
      </c>
      <c r="E23" s="40">
        <v>16141.7</v>
      </c>
      <c r="F23" s="40">
        <f t="shared" si="1"/>
        <v>829.70000000000073</v>
      </c>
      <c r="G23" s="40">
        <f t="shared" si="0"/>
        <v>1002.3000000000011</v>
      </c>
    </row>
    <row r="24" spans="1:7">
      <c r="A24" s="39" t="s">
        <v>138</v>
      </c>
      <c r="B24" s="40">
        <v>150</v>
      </c>
      <c r="C24" s="40">
        <v>161.69999999999999</v>
      </c>
      <c r="D24" s="40">
        <v>156.9</v>
      </c>
      <c r="E24" s="40">
        <v>152.30000000000001</v>
      </c>
      <c r="F24" s="40">
        <f t="shared" si="1"/>
        <v>-9.3999999999999773</v>
      </c>
      <c r="G24" s="40">
        <f t="shared" si="0"/>
        <v>-4.5999999999999943</v>
      </c>
    </row>
  </sheetData>
  <mergeCells count="1">
    <mergeCell ref="A1:A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90C4-E38A-48CD-A482-2BD38D474BC3}">
  <dimension ref="A1:G24"/>
  <sheetViews>
    <sheetView workbookViewId="0">
      <selection activeCell="P22" sqref="P22"/>
    </sheetView>
  </sheetViews>
  <sheetFormatPr baseColWidth="10" defaultRowHeight="15"/>
  <sheetData>
    <row r="1" spans="1:7">
      <c r="A1" t="s">
        <v>117</v>
      </c>
      <c r="B1" t="s">
        <v>105</v>
      </c>
      <c r="C1" t="s">
        <v>106</v>
      </c>
      <c r="D1" t="s">
        <v>107</v>
      </c>
      <c r="E1" t="s">
        <v>108</v>
      </c>
      <c r="F1" t="s">
        <v>118</v>
      </c>
      <c r="G1" t="s">
        <v>119</v>
      </c>
    </row>
    <row r="2" spans="1:7">
      <c r="B2" t="s">
        <v>6</v>
      </c>
      <c r="C2" t="s">
        <v>7</v>
      </c>
      <c r="D2" t="s">
        <v>8</v>
      </c>
      <c r="E2" t="s">
        <v>9</v>
      </c>
      <c r="F2" t="s">
        <v>120</v>
      </c>
      <c r="G2" t="s">
        <v>121</v>
      </c>
    </row>
    <row r="4" spans="1:7">
      <c r="A4" t="s">
        <v>122</v>
      </c>
      <c r="B4">
        <v>106229.5</v>
      </c>
      <c r="C4">
        <v>112939.8</v>
      </c>
      <c r="D4">
        <v>108593.1</v>
      </c>
      <c r="E4">
        <v>115443.7</v>
      </c>
      <c r="F4">
        <v>2503.9</v>
      </c>
      <c r="G4">
        <v>6850.6</v>
      </c>
    </row>
    <row r="6" spans="1:7">
      <c r="A6" t="s">
        <v>123</v>
      </c>
      <c r="B6">
        <v>205</v>
      </c>
      <c r="C6">
        <v>208.1</v>
      </c>
      <c r="D6">
        <v>203.4</v>
      </c>
      <c r="E6">
        <v>205</v>
      </c>
      <c r="F6">
        <v>-3.0999999999999943</v>
      </c>
      <c r="G6">
        <v>1.5999999999999943</v>
      </c>
    </row>
    <row r="7" spans="1:7">
      <c r="A7" t="s">
        <v>124</v>
      </c>
      <c r="B7">
        <v>610.6</v>
      </c>
      <c r="C7">
        <v>658.1</v>
      </c>
      <c r="D7">
        <v>653.70000000000005</v>
      </c>
      <c r="E7">
        <v>739.8</v>
      </c>
      <c r="F7">
        <v>81.699999999999932</v>
      </c>
      <c r="G7">
        <v>86.099999999999909</v>
      </c>
    </row>
    <row r="8" spans="1:7">
      <c r="A8" t="s">
        <v>125</v>
      </c>
      <c r="B8">
        <v>6480.5</v>
      </c>
      <c r="C8">
        <v>6067.8</v>
      </c>
      <c r="D8">
        <v>5894.8</v>
      </c>
      <c r="E8">
        <v>7383.5</v>
      </c>
      <c r="F8">
        <v>1315.6999999999998</v>
      </c>
      <c r="G8">
        <v>1488.6999999999998</v>
      </c>
    </row>
    <row r="9" spans="1:7">
      <c r="A9" t="s">
        <v>126</v>
      </c>
      <c r="B9">
        <v>3158.6</v>
      </c>
      <c r="C9">
        <v>3424.1</v>
      </c>
      <c r="D9">
        <v>3420.8</v>
      </c>
      <c r="E9">
        <v>3222.3</v>
      </c>
      <c r="F9">
        <v>-201.79999999999973</v>
      </c>
      <c r="G9">
        <v>-198.5</v>
      </c>
    </row>
    <row r="10" spans="1:7">
      <c r="A10" t="s">
        <v>127</v>
      </c>
      <c r="B10">
        <v>386.7</v>
      </c>
      <c r="C10">
        <v>345.4</v>
      </c>
      <c r="D10">
        <v>340.5</v>
      </c>
      <c r="E10">
        <v>397</v>
      </c>
      <c r="F10">
        <v>51.600000000000023</v>
      </c>
      <c r="G10">
        <v>56.5</v>
      </c>
    </row>
    <row r="11" spans="1:7">
      <c r="A11" t="s">
        <v>58</v>
      </c>
      <c r="B11">
        <v>20608.400000000001</v>
      </c>
      <c r="C11">
        <v>20182.8</v>
      </c>
      <c r="D11">
        <v>19845.7</v>
      </c>
      <c r="E11">
        <v>22254.400000000001</v>
      </c>
      <c r="F11">
        <v>2071.6000000000022</v>
      </c>
      <c r="G11">
        <v>2408.7000000000007</v>
      </c>
    </row>
    <row r="12" spans="1:7">
      <c r="A12" t="s">
        <v>128</v>
      </c>
      <c r="B12">
        <v>12743.7</v>
      </c>
      <c r="C12">
        <v>11647.8</v>
      </c>
      <c r="D12">
        <v>10858.1</v>
      </c>
      <c r="E12">
        <v>12053.4</v>
      </c>
      <c r="F12">
        <v>405.60000000000036</v>
      </c>
      <c r="G12">
        <v>1195.2999999999993</v>
      </c>
    </row>
    <row r="13" spans="1:7">
      <c r="A13" t="s">
        <v>129</v>
      </c>
      <c r="B13">
        <v>976</v>
      </c>
      <c r="C13">
        <v>995.3</v>
      </c>
      <c r="D13">
        <v>960</v>
      </c>
      <c r="E13">
        <v>1073.5999999999999</v>
      </c>
      <c r="F13">
        <v>78.299999999999955</v>
      </c>
      <c r="G13">
        <v>113.59999999999991</v>
      </c>
    </row>
    <row r="14" spans="1:7">
      <c r="A14" t="s">
        <v>130</v>
      </c>
      <c r="B14">
        <v>508.2</v>
      </c>
      <c r="C14">
        <v>800.8</v>
      </c>
      <c r="D14">
        <v>771.1</v>
      </c>
      <c r="E14">
        <v>497</v>
      </c>
      <c r="F14">
        <v>-303.79999999999995</v>
      </c>
      <c r="G14">
        <v>-274.10000000000002</v>
      </c>
    </row>
    <row r="15" spans="1:7">
      <c r="A15" t="s">
        <v>131</v>
      </c>
      <c r="B15">
        <v>1454.1</v>
      </c>
      <c r="C15">
        <v>1722</v>
      </c>
      <c r="D15">
        <v>1640.6</v>
      </c>
      <c r="E15">
        <v>1514.2</v>
      </c>
      <c r="F15">
        <v>-207.79999999999995</v>
      </c>
      <c r="G15">
        <v>-126.39999999999986</v>
      </c>
    </row>
    <row r="16" spans="1:7">
      <c r="A16" t="s">
        <v>132</v>
      </c>
      <c r="B16">
        <v>5402.5</v>
      </c>
      <c r="C16">
        <v>10034.299999999999</v>
      </c>
      <c r="D16">
        <v>8983.7000000000007</v>
      </c>
      <c r="E16">
        <v>5791.6</v>
      </c>
      <c r="F16">
        <v>-4242.6999999999989</v>
      </c>
      <c r="G16">
        <v>-3192.1000000000004</v>
      </c>
    </row>
    <row r="17" spans="1:7">
      <c r="A17" t="s">
        <v>133</v>
      </c>
      <c r="B17">
        <v>92.3</v>
      </c>
      <c r="C17">
        <v>2885.4</v>
      </c>
      <c r="D17">
        <v>2864.7</v>
      </c>
      <c r="E17">
        <v>92.7</v>
      </c>
      <c r="F17">
        <v>-2792.7000000000003</v>
      </c>
      <c r="G17">
        <v>-2772</v>
      </c>
    </row>
    <row r="18" spans="1:7">
      <c r="A18" t="s">
        <v>134</v>
      </c>
      <c r="B18">
        <v>576</v>
      </c>
      <c r="C18">
        <v>630</v>
      </c>
      <c r="D18">
        <v>555.4</v>
      </c>
      <c r="E18">
        <v>672.7</v>
      </c>
      <c r="F18">
        <v>42.700000000000045</v>
      </c>
      <c r="G18">
        <v>117.30000000000007</v>
      </c>
    </row>
    <row r="19" spans="1:7">
      <c r="A19" t="s">
        <v>135</v>
      </c>
      <c r="B19">
        <v>1317.3</v>
      </c>
      <c r="C19">
        <v>1368.4</v>
      </c>
      <c r="D19">
        <v>1277.8</v>
      </c>
      <c r="E19">
        <v>1432.8</v>
      </c>
      <c r="F19">
        <v>64.399999999999864</v>
      </c>
      <c r="G19">
        <v>155</v>
      </c>
    </row>
    <row r="20" spans="1:7">
      <c r="A20" t="s">
        <v>136</v>
      </c>
      <c r="B20">
        <v>260.2</v>
      </c>
      <c r="C20">
        <v>190.4</v>
      </c>
      <c r="D20">
        <v>177.3</v>
      </c>
      <c r="E20">
        <v>277.60000000000002</v>
      </c>
      <c r="F20">
        <v>87.200000000000017</v>
      </c>
      <c r="G20">
        <v>100.30000000000001</v>
      </c>
    </row>
    <row r="21" spans="1:7">
      <c r="A21" t="s">
        <v>54</v>
      </c>
      <c r="B21">
        <v>34680.800000000003</v>
      </c>
      <c r="C21">
        <v>34858.800000000003</v>
      </c>
      <c r="D21">
        <v>33421.1</v>
      </c>
      <c r="E21">
        <v>40114</v>
      </c>
      <c r="F21">
        <v>5255.1999999999971</v>
      </c>
      <c r="G21">
        <v>6692.9000000000015</v>
      </c>
    </row>
    <row r="22" spans="1:7">
      <c r="A22" t="s">
        <v>137</v>
      </c>
      <c r="B22">
        <v>1306.5999999999999</v>
      </c>
      <c r="C22">
        <v>1446.6</v>
      </c>
      <c r="D22">
        <v>1428.1</v>
      </c>
      <c r="E22">
        <v>1428.1</v>
      </c>
      <c r="F22">
        <v>-18.5</v>
      </c>
      <c r="G22">
        <v>0</v>
      </c>
    </row>
    <row r="23" spans="1:7">
      <c r="A23" t="s">
        <v>55</v>
      </c>
      <c r="B23">
        <v>15312</v>
      </c>
      <c r="C23">
        <v>15312</v>
      </c>
      <c r="D23">
        <v>15139.4</v>
      </c>
      <c r="E23">
        <v>16141.7</v>
      </c>
      <c r="F23">
        <v>829.70000000000073</v>
      </c>
      <c r="G23">
        <v>1002.3000000000011</v>
      </c>
    </row>
    <row r="24" spans="1:7">
      <c r="A24" t="s">
        <v>138</v>
      </c>
      <c r="B24">
        <v>150</v>
      </c>
      <c r="C24">
        <v>161.69999999999999</v>
      </c>
      <c r="D24">
        <v>156.9</v>
      </c>
      <c r="E24">
        <v>152.30000000000001</v>
      </c>
      <c r="F24">
        <v>-9.3999999999999773</v>
      </c>
      <c r="G24">
        <v>-4.5999999999999943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1CE52-B53B-4974-938F-B50A4CBC6A88}">
  <dimension ref="A1:B17"/>
  <sheetViews>
    <sheetView workbookViewId="0">
      <selection activeCell="F10" sqref="F10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74</v>
      </c>
      <c r="B2" s="8">
        <v>3.3</v>
      </c>
    </row>
    <row r="3" spans="1:2">
      <c r="A3" s="8" t="s">
        <v>75</v>
      </c>
      <c r="B3" s="8">
        <v>0.5</v>
      </c>
    </row>
    <row r="4" spans="1:2">
      <c r="A4" s="8" t="s">
        <v>76</v>
      </c>
      <c r="B4" s="8">
        <v>2.8</v>
      </c>
    </row>
    <row r="5" spans="1:2">
      <c r="A5" s="8" t="s">
        <v>77</v>
      </c>
      <c r="B5" s="8">
        <v>4.4000000000000004</v>
      </c>
    </row>
    <row r="6" spans="1:2">
      <c r="A6" s="8" t="s">
        <v>78</v>
      </c>
      <c r="B6" s="8">
        <v>3.1</v>
      </c>
    </row>
    <row r="7" spans="1:2">
      <c r="A7" s="8" t="s">
        <v>79</v>
      </c>
      <c r="B7" s="8">
        <v>3.5</v>
      </c>
    </row>
    <row r="8" spans="1:2">
      <c r="A8" s="8">
        <v>2014</v>
      </c>
      <c r="B8" s="8">
        <v>4.4000000000000004</v>
      </c>
    </row>
    <row r="9" spans="1:2">
      <c r="A9" s="8">
        <v>2015</v>
      </c>
      <c r="B9" s="8">
        <v>4.0999999999999996</v>
      </c>
    </row>
    <row r="10" spans="1:2">
      <c r="A10" s="8">
        <v>2016</v>
      </c>
      <c r="B10" s="8">
        <v>2.7</v>
      </c>
    </row>
    <row r="11" spans="1:2">
      <c r="A11" s="8">
        <v>2017</v>
      </c>
      <c r="B11" s="8">
        <v>3.1</v>
      </c>
    </row>
    <row r="12" spans="1:2">
      <c r="A12" s="8">
        <v>2018</v>
      </c>
      <c r="B12" s="8">
        <v>3.4</v>
      </c>
    </row>
    <row r="13" spans="1:2">
      <c r="A13" s="8">
        <v>2019</v>
      </c>
      <c r="B13" s="8">
        <v>4</v>
      </c>
    </row>
    <row r="14" spans="1:2">
      <c r="A14" s="8">
        <v>2020</v>
      </c>
      <c r="B14" s="8">
        <v>-1.8</v>
      </c>
    </row>
    <row r="15" spans="1:2">
      <c r="A15" s="8">
        <v>2021</v>
      </c>
      <c r="B15" s="8">
        <v>8</v>
      </c>
    </row>
    <row r="16" spans="1:2">
      <c r="A16" s="8">
        <v>2022</v>
      </c>
      <c r="B16" s="8">
        <v>4</v>
      </c>
    </row>
    <row r="17" spans="1:2">
      <c r="A17" s="8">
        <v>2023</v>
      </c>
      <c r="B17" s="8">
        <v>2.5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0F4AF-FC78-4DB2-B5BD-4DA61B6A2A29}">
  <dimension ref="A1:E8"/>
  <sheetViews>
    <sheetView workbookViewId="0">
      <selection activeCell="G8" sqref="G8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50</v>
      </c>
      <c r="B2">
        <v>279.8</v>
      </c>
      <c r="C2">
        <v>279.8</v>
      </c>
      <c r="D2">
        <v>213.8</v>
      </c>
      <c r="E2">
        <v>323.39999999999998</v>
      </c>
    </row>
    <row r="3" spans="1:5">
      <c r="A3" t="s">
        <v>51</v>
      </c>
      <c r="B3">
        <v>279.8</v>
      </c>
      <c r="C3">
        <v>279.8</v>
      </c>
      <c r="D3">
        <v>189.9</v>
      </c>
      <c r="E3">
        <v>323.39999999999998</v>
      </c>
    </row>
    <row r="4" spans="1:5">
      <c r="A4" t="s">
        <v>49</v>
      </c>
      <c r="B4">
        <v>559.6</v>
      </c>
      <c r="C4">
        <v>559.6</v>
      </c>
      <c r="D4">
        <v>526.1</v>
      </c>
      <c r="E4">
        <v>646.79999999999995</v>
      </c>
    </row>
    <row r="5" spans="1:5">
      <c r="A5" t="s">
        <v>52</v>
      </c>
      <c r="B5">
        <v>74.599999999999994</v>
      </c>
      <c r="C5">
        <v>74.599999999999994</v>
      </c>
      <c r="D5">
        <v>74.599999999999994</v>
      </c>
      <c r="E5">
        <v>86.2</v>
      </c>
    </row>
    <row r="6" spans="1:5">
      <c r="A6" t="s">
        <v>48</v>
      </c>
      <c r="B6">
        <v>1492.2</v>
      </c>
      <c r="C6">
        <v>1492.2</v>
      </c>
      <c r="D6">
        <v>1492.2</v>
      </c>
      <c r="E6">
        <v>1724.8</v>
      </c>
    </row>
    <row r="7" spans="1:5">
      <c r="A7" t="s">
        <v>53</v>
      </c>
      <c r="B7">
        <v>1865.2</v>
      </c>
      <c r="C7">
        <v>1865.2</v>
      </c>
      <c r="D7">
        <v>1865.2</v>
      </c>
      <c r="E7">
        <v>2156</v>
      </c>
    </row>
    <row r="8" spans="1:5">
      <c r="A8" t="s">
        <v>47</v>
      </c>
      <c r="B8">
        <v>3730.4</v>
      </c>
      <c r="C8">
        <v>3730.4</v>
      </c>
      <c r="D8">
        <v>3730.4</v>
      </c>
      <c r="E8">
        <v>4312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E700-0E30-434B-9EFD-917901EBFA3D}">
  <dimension ref="A1:E7"/>
  <sheetViews>
    <sheetView workbookViewId="0">
      <selection activeCell="I7" sqref="I7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30</v>
      </c>
      <c r="B2">
        <v>25677.7</v>
      </c>
      <c r="C2">
        <v>25592.400000000001</v>
      </c>
      <c r="D2">
        <v>24794.400000000001</v>
      </c>
      <c r="E2">
        <v>28480.799999999999</v>
      </c>
    </row>
    <row r="3" spans="1:5">
      <c r="A3" t="s">
        <v>31</v>
      </c>
      <c r="B3">
        <v>18185.3</v>
      </c>
      <c r="C3">
        <v>17392.2</v>
      </c>
      <c r="D3">
        <v>16220.1</v>
      </c>
      <c r="E3">
        <v>16870.5</v>
      </c>
    </row>
    <row r="4" spans="1:5">
      <c r="A4" t="s">
        <v>32</v>
      </c>
      <c r="B4">
        <v>6425.2</v>
      </c>
      <c r="C4">
        <v>5997.3</v>
      </c>
      <c r="D4">
        <v>5840.8</v>
      </c>
      <c r="E4">
        <v>7280.2</v>
      </c>
    </row>
    <row r="5" spans="1:5">
      <c r="A5" t="s">
        <v>33</v>
      </c>
      <c r="B5">
        <v>2815.8</v>
      </c>
      <c r="C5">
        <v>2815.8</v>
      </c>
      <c r="D5">
        <v>2736.1</v>
      </c>
      <c r="E5">
        <v>3463.8</v>
      </c>
    </row>
    <row r="6" spans="1:5">
      <c r="A6" t="s">
        <v>34</v>
      </c>
      <c r="B6">
        <v>3420.1</v>
      </c>
      <c r="C6">
        <v>2894.2</v>
      </c>
      <c r="D6">
        <v>2793.9</v>
      </c>
      <c r="E6">
        <v>3720.9</v>
      </c>
    </row>
    <row r="7" spans="1:5">
      <c r="A7" t="s">
        <v>35</v>
      </c>
      <c r="B7">
        <v>635.20000000000005</v>
      </c>
      <c r="C7">
        <v>348.2</v>
      </c>
      <c r="D7">
        <v>323</v>
      </c>
      <c r="E7">
        <v>703.5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10DD-655F-47E8-B5BC-11D00CB611C4}">
  <dimension ref="A1:E12"/>
  <sheetViews>
    <sheetView workbookViewId="0">
      <selection activeCell="I7" sqref="I7"/>
    </sheetView>
  </sheetViews>
  <sheetFormatPr baseColWidth="10" defaultRowHeight="15"/>
  <sheetData>
    <row r="1" spans="1:5">
      <c r="A1" t="s">
        <v>5</v>
      </c>
      <c r="B1" t="s">
        <v>6</v>
      </c>
      <c r="C1" t="s">
        <v>7</v>
      </c>
      <c r="D1" t="s">
        <v>8</v>
      </c>
      <c r="E1" t="s">
        <v>9</v>
      </c>
    </row>
    <row r="2" spans="1:5">
      <c r="A2" t="s">
        <v>37</v>
      </c>
      <c r="B2">
        <v>26121</v>
      </c>
      <c r="C2">
        <v>26241</v>
      </c>
      <c r="D2">
        <v>26011.8</v>
      </c>
      <c r="E2">
        <v>27812.799999999999</v>
      </c>
    </row>
    <row r="3" spans="1:5">
      <c r="A3" t="s">
        <v>38</v>
      </c>
      <c r="B3">
        <v>8498.2000000000007</v>
      </c>
      <c r="C3">
        <v>8386.1</v>
      </c>
      <c r="D3">
        <v>8112.5</v>
      </c>
      <c r="E3">
        <v>10870.1</v>
      </c>
    </row>
    <row r="4" spans="1:5">
      <c r="A4" t="s">
        <v>39</v>
      </c>
      <c r="B4">
        <v>8771.2000000000007</v>
      </c>
      <c r="C4">
        <v>8772.7000000000007</v>
      </c>
      <c r="D4">
        <v>8771.9</v>
      </c>
      <c r="E4">
        <v>10070.5</v>
      </c>
    </row>
    <row r="5" spans="1:5">
      <c r="A5" t="s">
        <v>40</v>
      </c>
      <c r="B5">
        <v>7344.8</v>
      </c>
      <c r="C5">
        <v>7170.8</v>
      </c>
      <c r="D5">
        <v>6942.3</v>
      </c>
      <c r="E5">
        <v>8480.5</v>
      </c>
    </row>
    <row r="6" spans="1:5">
      <c r="A6" t="s">
        <v>41</v>
      </c>
      <c r="B6">
        <v>4509.1000000000004</v>
      </c>
      <c r="C6">
        <v>4466.2</v>
      </c>
      <c r="D6">
        <v>4465.3</v>
      </c>
      <c r="E6">
        <v>5850.6</v>
      </c>
    </row>
    <row r="7" spans="1:5">
      <c r="A7" t="s">
        <v>42</v>
      </c>
      <c r="B7">
        <v>4551.1000000000004</v>
      </c>
      <c r="C7">
        <v>4551.1000000000004</v>
      </c>
      <c r="D7">
        <v>4361.8</v>
      </c>
      <c r="E7">
        <v>5260.7</v>
      </c>
    </row>
    <row r="8" spans="1:5">
      <c r="A8" t="s">
        <v>43</v>
      </c>
      <c r="B8">
        <v>2975.2</v>
      </c>
      <c r="C8">
        <v>3017.7</v>
      </c>
      <c r="D8">
        <v>2772</v>
      </c>
      <c r="E8">
        <v>3444.2</v>
      </c>
    </row>
    <row r="9" spans="1:5">
      <c r="A9" t="s">
        <v>44</v>
      </c>
      <c r="B9">
        <v>2173.6999999999998</v>
      </c>
      <c r="C9">
        <v>2015.3</v>
      </c>
      <c r="D9">
        <v>1879.4</v>
      </c>
      <c r="E9">
        <v>2428.6999999999998</v>
      </c>
    </row>
    <row r="10" spans="1:5">
      <c r="A10" t="s">
        <v>45</v>
      </c>
      <c r="B10">
        <v>4019.4</v>
      </c>
      <c r="C10">
        <v>3729.5</v>
      </c>
      <c r="D10">
        <v>3724.7</v>
      </c>
      <c r="E10">
        <v>3424.2</v>
      </c>
    </row>
    <row r="11" spans="1:5">
      <c r="A11" t="s">
        <v>46</v>
      </c>
      <c r="B11">
        <v>326.7</v>
      </c>
      <c r="C11">
        <v>704</v>
      </c>
      <c r="D11">
        <v>630.9</v>
      </c>
      <c r="E11">
        <v>421.1</v>
      </c>
    </row>
    <row r="12" spans="1:5">
      <c r="A12" t="s">
        <v>22</v>
      </c>
      <c r="B12">
        <f>SUM(B8:B11)</f>
        <v>9495</v>
      </c>
      <c r="C12">
        <f t="shared" ref="C12:E12" si="0">SUM(C8:C11)</f>
        <v>9466.5</v>
      </c>
      <c r="D12">
        <f t="shared" si="0"/>
        <v>9006.9999999999982</v>
      </c>
      <c r="E12">
        <f t="shared" si="0"/>
        <v>9718.1999999999989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7410-0157-4AAD-99FB-CC7C7F5A40B7}">
  <dimension ref="A1:B12"/>
  <sheetViews>
    <sheetView zoomScaleNormal="100" workbookViewId="0">
      <selection activeCell="C7" sqref="C7"/>
    </sheetView>
  </sheetViews>
  <sheetFormatPr baseColWidth="10" defaultRowHeight="15"/>
  <sheetData>
    <row r="1" spans="1:2">
      <c r="A1" t="s">
        <v>5</v>
      </c>
      <c r="B1" t="s">
        <v>9</v>
      </c>
    </row>
    <row r="2" spans="1:2">
      <c r="A2" t="s">
        <v>37</v>
      </c>
      <c r="B2">
        <v>27812.799999999999</v>
      </c>
    </row>
    <row r="3" spans="1:2">
      <c r="A3" t="s">
        <v>38</v>
      </c>
      <c r="B3">
        <v>10870.1</v>
      </c>
    </row>
    <row r="4" spans="1:2">
      <c r="A4" t="s">
        <v>39</v>
      </c>
      <c r="B4">
        <v>10070.5</v>
      </c>
    </row>
    <row r="5" spans="1:2">
      <c r="A5" t="s">
        <v>40</v>
      </c>
      <c r="B5">
        <v>8480.5</v>
      </c>
    </row>
    <row r="6" spans="1:2">
      <c r="A6" t="s">
        <v>41</v>
      </c>
      <c r="B6">
        <v>5850.6</v>
      </c>
    </row>
    <row r="7" spans="1:2">
      <c r="A7" t="s">
        <v>42</v>
      </c>
      <c r="B7">
        <v>5260.7</v>
      </c>
    </row>
    <row r="8" spans="1:2">
      <c r="A8" t="s">
        <v>43</v>
      </c>
      <c r="B8">
        <v>3444.2</v>
      </c>
    </row>
    <row r="9" spans="1:2">
      <c r="A9" t="s">
        <v>44</v>
      </c>
      <c r="B9">
        <v>2428.6999999999998</v>
      </c>
    </row>
    <row r="10" spans="1:2">
      <c r="A10" t="s">
        <v>45</v>
      </c>
      <c r="B10">
        <v>3424.2</v>
      </c>
    </row>
    <row r="11" spans="1:2">
      <c r="A11" t="s">
        <v>46</v>
      </c>
      <c r="B11">
        <v>421.1</v>
      </c>
    </row>
    <row r="12" spans="1:2">
      <c r="A12" t="s">
        <v>22</v>
      </c>
      <c r="B12">
        <f>SUM(B7:B11)</f>
        <v>14978.9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3AC9-2D19-4BDD-94D8-14DC845A3BA2}">
  <dimension ref="A1:B18"/>
  <sheetViews>
    <sheetView workbookViewId="0">
      <selection activeCell="H18" sqref="H18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73</v>
      </c>
      <c r="B2" s="8">
        <v>12.1</v>
      </c>
    </row>
    <row r="3" spans="1:2">
      <c r="A3" s="8" t="s">
        <v>74</v>
      </c>
      <c r="B3" s="8">
        <v>11.3</v>
      </c>
    </row>
    <row r="4" spans="1:2">
      <c r="A4" s="8" t="s">
        <v>75</v>
      </c>
      <c r="B4" s="8">
        <v>10.3</v>
      </c>
    </row>
    <row r="5" spans="1:2">
      <c r="A5" s="8" t="s">
        <v>76</v>
      </c>
      <c r="B5" s="8">
        <v>10.4</v>
      </c>
    </row>
    <row r="6" spans="1:2">
      <c r="A6" s="8" t="s">
        <v>77</v>
      </c>
      <c r="B6" s="8">
        <v>10.9</v>
      </c>
    </row>
    <row r="7" spans="1:2">
      <c r="A7" s="8" t="s">
        <v>78</v>
      </c>
      <c r="B7" s="8">
        <v>10.8</v>
      </c>
    </row>
    <row r="8" spans="1:2">
      <c r="A8" s="8" t="s">
        <v>79</v>
      </c>
      <c r="B8" s="8">
        <v>11</v>
      </c>
    </row>
    <row r="9" spans="1:2">
      <c r="A9" s="8">
        <v>2014</v>
      </c>
      <c r="B9" s="8">
        <v>10.8</v>
      </c>
    </row>
    <row r="10" spans="1:2">
      <c r="A10" s="8">
        <v>2015</v>
      </c>
      <c r="B10" s="8">
        <v>10.199999999999999</v>
      </c>
    </row>
    <row r="11" spans="1:2">
      <c r="A11" s="8" t="s">
        <v>80</v>
      </c>
      <c r="B11" s="8">
        <v>10.4</v>
      </c>
    </row>
    <row r="12" spans="1:2">
      <c r="A12" s="8" t="s">
        <v>81</v>
      </c>
      <c r="B12" s="8">
        <v>10.8</v>
      </c>
    </row>
    <row r="13" spans="1:2">
      <c r="A13" s="8" t="s">
        <v>82</v>
      </c>
      <c r="B13" s="8">
        <v>10.4</v>
      </c>
    </row>
    <row r="14" spans="1:2">
      <c r="A14" s="8" t="s">
        <v>83</v>
      </c>
      <c r="B14" s="8">
        <v>10.1</v>
      </c>
    </row>
    <row r="15" spans="1:2">
      <c r="A15" s="8" t="s">
        <v>84</v>
      </c>
      <c r="B15" s="8">
        <v>10.1</v>
      </c>
    </row>
    <row r="16" spans="1:2">
      <c r="A16" s="8" t="s">
        <v>85</v>
      </c>
      <c r="B16" s="8">
        <v>9.9</v>
      </c>
    </row>
    <row r="17" spans="1:2">
      <c r="A17" s="8" t="s">
        <v>86</v>
      </c>
      <c r="B17" s="8">
        <v>12.1</v>
      </c>
    </row>
    <row r="18" spans="1:2">
      <c r="A18" s="8">
        <v>2023</v>
      </c>
      <c r="B18" s="8">
        <v>11.4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62925-894C-46C9-B110-8A4C9C62F024}">
  <dimension ref="A1:B18"/>
  <sheetViews>
    <sheetView workbookViewId="0">
      <selection activeCell="F17" sqref="F17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73</v>
      </c>
      <c r="B2" s="8">
        <v>1.4</v>
      </c>
    </row>
    <row r="3" spans="1:2">
      <c r="A3" s="8" t="s">
        <v>74</v>
      </c>
      <c r="B3" s="8">
        <v>1.6</v>
      </c>
    </row>
    <row r="4" spans="1:2">
      <c r="A4" s="8" t="s">
        <v>75</v>
      </c>
      <c r="B4" s="8">
        <v>3.1</v>
      </c>
    </row>
    <row r="5" spans="1:2">
      <c r="A5" s="8" t="s">
        <v>76</v>
      </c>
      <c r="B5" s="8">
        <v>3.3</v>
      </c>
    </row>
    <row r="6" spans="1:2">
      <c r="A6" s="8" t="s">
        <v>77</v>
      </c>
      <c r="B6" s="8">
        <v>2.4</v>
      </c>
    </row>
    <row r="7" spans="1:2">
      <c r="A7" s="8" t="s">
        <v>78</v>
      </c>
      <c r="B7" s="8">
        <v>2.6</v>
      </c>
    </row>
    <row r="8" spans="1:2">
      <c r="A8" s="8" t="s">
        <v>79</v>
      </c>
      <c r="B8" s="8">
        <v>2.1</v>
      </c>
    </row>
    <row r="9" spans="1:2">
      <c r="A9" s="8" t="s">
        <v>87</v>
      </c>
      <c r="B9" s="8">
        <v>1.8</v>
      </c>
    </row>
    <row r="10" spans="1:2">
      <c r="A10" s="8">
        <v>2015</v>
      </c>
      <c r="B10" s="8">
        <v>2</v>
      </c>
    </row>
    <row r="11" spans="1:2">
      <c r="A11" s="8" t="s">
        <v>80</v>
      </c>
      <c r="B11" s="8">
        <v>1.5</v>
      </c>
    </row>
    <row r="12" spans="1:2">
      <c r="A12" s="8" t="s">
        <v>81</v>
      </c>
      <c r="B12" s="8">
        <v>1.5</v>
      </c>
    </row>
    <row r="13" spans="1:2">
      <c r="A13" s="8" t="s">
        <v>82</v>
      </c>
      <c r="B13" s="8">
        <v>1.6</v>
      </c>
    </row>
    <row r="14" spans="1:2">
      <c r="A14" s="8" t="s">
        <v>83</v>
      </c>
      <c r="B14" s="8">
        <v>1.8</v>
      </c>
    </row>
    <row r="15" spans="1:2">
      <c r="A15" s="8" t="s">
        <v>84</v>
      </c>
      <c r="B15" s="8">
        <v>5.4</v>
      </c>
    </row>
    <row r="16" spans="1:2">
      <c r="A16" s="8" t="s">
        <v>85</v>
      </c>
      <c r="B16" s="8">
        <v>4.9000000000000004</v>
      </c>
    </row>
    <row r="17" spans="1:2">
      <c r="A17" s="8">
        <v>2022</v>
      </c>
      <c r="B17" s="8">
        <v>1.8</v>
      </c>
    </row>
    <row r="18" spans="1:2">
      <c r="A18" s="8">
        <v>2023</v>
      </c>
      <c r="B18" s="8">
        <v>1.5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EB710-E1EC-44BC-AA89-9067512656C0}">
  <dimension ref="A1:B18"/>
  <sheetViews>
    <sheetView workbookViewId="0">
      <selection activeCell="E8" sqref="E8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73</v>
      </c>
      <c r="B2" s="8">
        <v>-1.4</v>
      </c>
    </row>
    <row r="3" spans="1:2">
      <c r="A3" s="8" t="s">
        <v>74</v>
      </c>
      <c r="B3" s="8">
        <v>-1.6</v>
      </c>
    </row>
    <row r="4" spans="1:2">
      <c r="A4" s="8" t="s">
        <v>75</v>
      </c>
      <c r="B4" s="8">
        <v>-3.1</v>
      </c>
    </row>
    <row r="5" spans="1:2">
      <c r="A5" s="8" t="s">
        <v>76</v>
      </c>
      <c r="B5" s="8">
        <v>-3.3</v>
      </c>
    </row>
    <row r="6" spans="1:2">
      <c r="A6" s="8" t="s">
        <v>77</v>
      </c>
      <c r="B6" s="8">
        <v>-2.8</v>
      </c>
    </row>
    <row r="7" spans="1:2">
      <c r="A7" s="8" t="s">
        <v>78</v>
      </c>
      <c r="B7" s="8">
        <v>-2.4</v>
      </c>
    </row>
    <row r="8" spans="1:2">
      <c r="A8" s="8" t="s">
        <v>79</v>
      </c>
      <c r="B8" s="8">
        <v>-2.2000000000000002</v>
      </c>
    </row>
    <row r="9" spans="1:2">
      <c r="A9" s="8">
        <v>2014</v>
      </c>
      <c r="B9" s="8">
        <v>-1.9</v>
      </c>
    </row>
    <row r="10" spans="1:2">
      <c r="A10" s="8">
        <v>2015</v>
      </c>
      <c r="B10" s="8">
        <v>-1.4</v>
      </c>
    </row>
    <row r="11" spans="1:2">
      <c r="A11" s="8">
        <v>2016</v>
      </c>
      <c r="B11" s="8">
        <v>-1.1000000000000001</v>
      </c>
    </row>
    <row r="12" spans="1:2">
      <c r="A12" s="8">
        <v>2017</v>
      </c>
      <c r="B12" s="8">
        <v>-1.4</v>
      </c>
    </row>
    <row r="13" spans="1:2">
      <c r="A13" s="8">
        <v>2018</v>
      </c>
      <c r="B13" s="8">
        <v>-1.9</v>
      </c>
    </row>
    <row r="14" spans="1:2">
      <c r="A14" s="8">
        <v>2019</v>
      </c>
      <c r="B14" s="8">
        <v>-2.2000000000000002</v>
      </c>
    </row>
    <row r="15" spans="1:2">
      <c r="A15" s="8">
        <v>2020</v>
      </c>
      <c r="B15" s="8">
        <v>-4.9000000000000004</v>
      </c>
    </row>
    <row r="16" spans="1:2">
      <c r="A16" s="8">
        <v>2021</v>
      </c>
      <c r="B16" s="8">
        <v>-5.4</v>
      </c>
    </row>
    <row r="17" spans="1:2">
      <c r="A17" s="8">
        <v>2022</v>
      </c>
      <c r="B17" s="8">
        <v>-1.7</v>
      </c>
    </row>
    <row r="18" spans="1:2">
      <c r="A18" s="8">
        <v>2023</v>
      </c>
      <c r="B18" s="8">
        <v>-2.6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F2103-D023-4741-94B2-5423863031D5}">
  <dimension ref="A1:B18"/>
  <sheetViews>
    <sheetView workbookViewId="0">
      <selection sqref="A1:B18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73</v>
      </c>
      <c r="B2" s="8">
        <v>14.4</v>
      </c>
    </row>
    <row r="3" spans="1:2">
      <c r="A3" s="8" t="s">
        <v>74</v>
      </c>
      <c r="B3" s="8">
        <v>14.4</v>
      </c>
    </row>
    <row r="4" spans="1:2">
      <c r="A4" s="8" t="s">
        <v>75</v>
      </c>
      <c r="B4" s="8">
        <v>16.100000000000001</v>
      </c>
    </row>
    <row r="5" spans="1:2">
      <c r="A5" s="8" t="s">
        <v>76</v>
      </c>
      <c r="B5" s="8">
        <v>15</v>
      </c>
    </row>
    <row r="6" spans="1:2">
      <c r="A6" s="8" t="s">
        <v>77</v>
      </c>
      <c r="B6" s="8">
        <v>14.9</v>
      </c>
    </row>
    <row r="7" spans="1:2">
      <c r="A7" s="8" t="s">
        <v>78</v>
      </c>
      <c r="B7" s="8">
        <v>15.2</v>
      </c>
    </row>
    <row r="8" spans="1:2">
      <c r="A8" s="8" t="s">
        <v>79</v>
      </c>
      <c r="B8" s="8">
        <v>15.8</v>
      </c>
    </row>
    <row r="9" spans="1:2">
      <c r="A9" s="8">
        <v>2014</v>
      </c>
      <c r="B9" s="8">
        <v>14.67</v>
      </c>
    </row>
    <row r="10" spans="1:2">
      <c r="A10" s="8">
        <v>2015</v>
      </c>
      <c r="B10" s="8">
        <v>14.5</v>
      </c>
    </row>
    <row r="11" spans="1:2">
      <c r="A11" s="8">
        <v>2016</v>
      </c>
      <c r="B11" s="8">
        <v>13.5</v>
      </c>
    </row>
    <row r="12" spans="1:2">
      <c r="A12" s="8">
        <v>2017</v>
      </c>
      <c r="B12" s="8">
        <v>13.8</v>
      </c>
    </row>
    <row r="13" spans="1:2">
      <c r="A13" s="8">
        <v>2018</v>
      </c>
      <c r="B13" s="8">
        <v>13.8</v>
      </c>
    </row>
    <row r="14" spans="1:2">
      <c r="A14" s="8">
        <v>2019</v>
      </c>
      <c r="B14" s="8">
        <v>13.7</v>
      </c>
    </row>
    <row r="15" spans="1:2">
      <c r="A15" s="8">
        <v>2020</v>
      </c>
      <c r="B15" s="8">
        <v>16.100000000000001</v>
      </c>
    </row>
    <row r="16" spans="1:2">
      <c r="A16" s="8">
        <v>2021</v>
      </c>
      <c r="B16" s="8">
        <v>16.7</v>
      </c>
    </row>
    <row r="17" spans="1:2">
      <c r="A17" s="8">
        <v>2022</v>
      </c>
      <c r="B17" s="8">
        <v>15.3</v>
      </c>
    </row>
    <row r="18" spans="1:2">
      <c r="A18" s="8">
        <v>2023</v>
      </c>
      <c r="B18" s="8">
        <v>15.3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9AE68-0D94-49C0-AC2D-713CF2959FF5}">
  <dimension ref="A1:B18"/>
  <sheetViews>
    <sheetView workbookViewId="0">
      <selection activeCell="B24" sqref="B24"/>
    </sheetView>
  </sheetViews>
  <sheetFormatPr baseColWidth="10" defaultRowHeight="15"/>
  <sheetData>
    <row r="1" spans="1:2">
      <c r="A1" s="8" t="s">
        <v>71</v>
      </c>
      <c r="B1" s="8" t="s">
        <v>72</v>
      </c>
    </row>
    <row r="2" spans="1:2">
      <c r="A2" s="8" t="s">
        <v>73</v>
      </c>
      <c r="B2" s="8">
        <v>15.1</v>
      </c>
    </row>
    <row r="3" spans="1:2">
      <c r="A3" s="8" t="s">
        <v>74</v>
      </c>
      <c r="B3" s="8">
        <v>14.4</v>
      </c>
    </row>
    <row r="4" spans="1:2">
      <c r="A4" s="8" t="s">
        <v>75</v>
      </c>
      <c r="B4" s="8">
        <v>14.9</v>
      </c>
    </row>
    <row r="5" spans="1:2">
      <c r="A5" s="8" t="s">
        <v>76</v>
      </c>
      <c r="B5" s="8">
        <v>15.1</v>
      </c>
    </row>
    <row r="6" spans="1:2">
      <c r="A6" s="8" t="s">
        <v>77</v>
      </c>
      <c r="B6" s="8">
        <v>15</v>
      </c>
    </row>
    <row r="7" spans="1:2">
      <c r="A7" s="8" t="s">
        <v>78</v>
      </c>
      <c r="B7" s="8">
        <v>14.7</v>
      </c>
    </row>
    <row r="8" spans="1:2">
      <c r="A8" s="8" t="s">
        <v>79</v>
      </c>
      <c r="B8" s="8">
        <v>14.3</v>
      </c>
    </row>
    <row r="9" spans="1:2">
      <c r="A9" s="8">
        <v>2014</v>
      </c>
      <c r="B9" s="8">
        <v>13.9</v>
      </c>
    </row>
    <row r="10" spans="1:2">
      <c r="A10" s="8">
        <v>2015</v>
      </c>
      <c r="B10" s="8">
        <v>12.3</v>
      </c>
    </row>
    <row r="11" spans="1:2">
      <c r="A11" s="8">
        <v>2016</v>
      </c>
      <c r="B11" s="8">
        <v>12.6</v>
      </c>
    </row>
    <row r="12" spans="1:2">
      <c r="A12" s="8">
        <v>2017</v>
      </c>
      <c r="B12" s="8">
        <v>13.6</v>
      </c>
    </row>
    <row r="13" spans="1:2">
      <c r="A13" s="8">
        <v>2018</v>
      </c>
      <c r="B13" s="8">
        <v>13.8</v>
      </c>
    </row>
    <row r="14" spans="1:2">
      <c r="A14" s="8">
        <v>2019</v>
      </c>
      <c r="B14" s="8">
        <v>13.7</v>
      </c>
    </row>
    <row r="15" spans="1:2">
      <c r="A15" s="8">
        <v>2020</v>
      </c>
      <c r="B15" s="8">
        <v>15.6</v>
      </c>
    </row>
    <row r="16" spans="1:2">
      <c r="A16" s="8">
        <v>2021</v>
      </c>
      <c r="B16" s="8">
        <v>16</v>
      </c>
    </row>
    <row r="17" spans="1:2">
      <c r="A17" s="8">
        <v>2022</v>
      </c>
      <c r="B17" s="8">
        <v>15.2</v>
      </c>
    </row>
    <row r="18" spans="1:2">
      <c r="A18" s="8">
        <v>2023</v>
      </c>
      <c r="B18" s="8">
        <v>15.3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8B1F2-A86A-4E81-963F-9C1A801BF036}">
  <dimension ref="A1:H6"/>
  <sheetViews>
    <sheetView workbookViewId="0">
      <selection activeCell="H21" sqref="H21"/>
    </sheetView>
  </sheetViews>
  <sheetFormatPr baseColWidth="10" defaultRowHeight="15"/>
  <cols>
    <col min="2" max="5" width="11.85546875" bestFit="1" customWidth="1"/>
  </cols>
  <sheetData>
    <row r="1" spans="1:8" ht="30">
      <c r="A1" s="47" t="s">
        <v>104</v>
      </c>
      <c r="B1" s="21" t="s">
        <v>105</v>
      </c>
      <c r="C1" s="21" t="s">
        <v>106</v>
      </c>
      <c r="D1" s="21" t="s">
        <v>107</v>
      </c>
      <c r="E1" s="21" t="s">
        <v>108</v>
      </c>
      <c r="F1" s="21" t="s">
        <v>109</v>
      </c>
      <c r="G1" s="21" t="s">
        <v>110</v>
      </c>
      <c r="H1" s="21" t="s">
        <v>111</v>
      </c>
    </row>
    <row r="2" spans="1:8" ht="60">
      <c r="A2" s="48"/>
      <c r="B2" s="21" t="s">
        <v>6</v>
      </c>
      <c r="C2" s="21" t="s">
        <v>7</v>
      </c>
      <c r="D2" s="21" t="s">
        <v>8</v>
      </c>
      <c r="E2" s="21" t="s">
        <v>9</v>
      </c>
      <c r="F2" s="21" t="s">
        <v>112</v>
      </c>
      <c r="G2" s="21" t="s">
        <v>113</v>
      </c>
      <c r="H2" s="21" t="s">
        <v>114</v>
      </c>
    </row>
    <row r="3" spans="1:8">
      <c r="A3" s="22"/>
      <c r="B3" s="23"/>
      <c r="C3" s="23"/>
      <c r="D3" s="23"/>
      <c r="E3" s="23"/>
      <c r="F3" s="23"/>
      <c r="G3" s="23"/>
      <c r="H3" s="24"/>
    </row>
    <row r="4" spans="1:8">
      <c r="A4" s="25" t="s">
        <v>115</v>
      </c>
      <c r="B4" s="26">
        <v>106229.5</v>
      </c>
      <c r="C4" s="26">
        <v>112939.8</v>
      </c>
      <c r="D4" s="26">
        <v>108593.1</v>
      </c>
      <c r="E4" s="26">
        <v>115443.7</v>
      </c>
      <c r="F4" s="26">
        <v>9214.2000000000007</v>
      </c>
      <c r="G4" s="26">
        <v>2503.9</v>
      </c>
      <c r="H4" s="26">
        <v>6850.6</v>
      </c>
    </row>
    <row r="5" spans="1:8">
      <c r="A5" s="27"/>
      <c r="B5" s="28"/>
      <c r="C5" s="28"/>
      <c r="D5" s="28"/>
      <c r="E5" s="28"/>
      <c r="F5" s="28"/>
      <c r="G5" s="28"/>
      <c r="H5" s="29"/>
    </row>
    <row r="6" spans="1:8">
      <c r="A6" s="30" t="s">
        <v>116</v>
      </c>
      <c r="B6" s="30"/>
      <c r="C6" s="30"/>
      <c r="D6" s="30"/>
      <c r="E6" s="30"/>
      <c r="F6" s="31">
        <v>0.08</v>
      </c>
      <c r="G6" s="31">
        <v>2.1999999999999999E-2</v>
      </c>
      <c r="H6" s="31">
        <v>5.8999999999999997E-2</v>
      </c>
    </row>
  </sheetData>
  <mergeCells count="1">
    <mergeCell ref="A1:A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DE9E0-0018-4971-8181-F834F35B0D6B}">
  <dimension ref="A1:B5"/>
  <sheetViews>
    <sheetView workbookViewId="0">
      <selection activeCell="I8" sqref="I8"/>
    </sheetView>
  </sheetViews>
  <sheetFormatPr baseColWidth="10" defaultRowHeight="15"/>
  <cols>
    <col min="1" max="1" width="14.140625" bestFit="1" customWidth="1"/>
  </cols>
  <sheetData>
    <row r="1" spans="1:2">
      <c r="A1" t="s">
        <v>5</v>
      </c>
      <c r="B1" t="s">
        <v>36</v>
      </c>
    </row>
    <row r="2" spans="1:2">
      <c r="A2" t="s">
        <v>6</v>
      </c>
      <c r="B2">
        <v>106229.5</v>
      </c>
    </row>
    <row r="3" spans="1:2">
      <c r="A3" t="s">
        <v>7</v>
      </c>
      <c r="B3">
        <v>112939.8</v>
      </c>
    </row>
    <row r="4" spans="1:2">
      <c r="A4" t="s">
        <v>8</v>
      </c>
      <c r="B4">
        <v>108593.1</v>
      </c>
    </row>
    <row r="5" spans="1:2">
      <c r="A5" t="s">
        <v>9</v>
      </c>
      <c r="B5">
        <v>115443.7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perspectivas_crecimiento</vt:lpstr>
      <vt:lpstr>tasa_real_crecimiento</vt:lpstr>
      <vt:lpstr>carga_tributaria</vt:lpstr>
      <vt:lpstr>endeudamiento_neto</vt:lpstr>
      <vt:lpstr>deficit_fiscal</vt:lpstr>
      <vt:lpstr>presupuesto_aprobado</vt:lpstr>
      <vt:lpstr>presupuesto_ejecutado</vt:lpstr>
      <vt:lpstr>incremento_global</vt:lpstr>
      <vt:lpstr>presupuesto_ingresos_2022_2023</vt:lpstr>
      <vt:lpstr>presupuesto_ingresos</vt:lpstr>
      <vt:lpstr>ingresos_tributarios_2023</vt:lpstr>
      <vt:lpstr>tipo_gasto_2023</vt:lpstr>
      <vt:lpstr>tipo_de_gasto</vt:lpstr>
      <vt:lpstr>finalidad</vt:lpstr>
      <vt:lpstr>fuente_finaciamiento</vt:lpstr>
      <vt:lpstr>fuente_financiamiento_2023</vt:lpstr>
      <vt:lpstr>agrupacion_institucional</vt:lpstr>
      <vt:lpstr>asignaciones_presupuestarias</vt:lpstr>
      <vt:lpstr>presupuesto_egresos</vt:lpstr>
      <vt:lpstr>aportes_constitucionales</vt:lpstr>
      <vt:lpstr>aportes_iva_paz</vt:lpstr>
      <vt:lpstr>rigidez_presupuestaria</vt:lpstr>
      <vt:lpstr>rigidez_ingresos_corrientes_23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2023-02-22T21:45:18Z</dcterms:modified>
</cp:coreProperties>
</file>